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OMKT\Downloads\"/>
    </mc:Choice>
  </mc:AlternateContent>
  <bookViews>
    <workbookView xWindow="0" yWindow="0" windowWidth="17256" windowHeight="5832" firstSheet="2" activeTab="2"/>
  </bookViews>
  <sheets>
    <sheet name="tasas" sheetId="1" state="hidden" r:id="rId1"/>
    <sheet name="Primas totales cancelacion" sheetId="2" state="hidden" r:id="rId2"/>
    <sheet name="Hoja 1" sheetId="3" r:id="rId3"/>
    <sheet name="Hoja 2" sheetId="4" state="hidden" r:id="rId4"/>
  </sheets>
  <calcPr calcId="162913"/>
</workbook>
</file>

<file path=xl/calcChain.xml><?xml version="1.0" encoding="utf-8"?>
<calcChain xmlns="http://schemas.openxmlformats.org/spreadsheetml/2006/main">
  <c r="E1" i="2" l="1"/>
  <c r="G31" i="4"/>
  <c r="G25" i="4"/>
  <c r="W21" i="1"/>
  <c r="V21" i="1"/>
  <c r="U21" i="1"/>
  <c r="T21" i="1"/>
  <c r="S21" i="1"/>
  <c r="R21" i="1"/>
  <c r="Q21" i="1"/>
  <c r="P21" i="1"/>
  <c r="O21" i="1"/>
  <c r="K21" i="1"/>
  <c r="L21" i="1" s="1"/>
  <c r="J21" i="1"/>
  <c r="W20" i="1"/>
  <c r="V20" i="1"/>
  <c r="U20" i="1"/>
  <c r="T20" i="1"/>
  <c r="S20" i="1"/>
  <c r="R20" i="1"/>
  <c r="Q20" i="1"/>
  <c r="P20" i="1"/>
  <c r="O20" i="1"/>
  <c r="K20" i="1"/>
  <c r="L20" i="1" s="1"/>
  <c r="J20" i="1"/>
  <c r="W19" i="1"/>
  <c r="V19" i="1"/>
  <c r="U19" i="1"/>
  <c r="T19" i="1"/>
  <c r="S19" i="1"/>
  <c r="R19" i="1"/>
  <c r="Q19" i="1"/>
  <c r="P19" i="1"/>
  <c r="O19" i="1"/>
  <c r="K19" i="1"/>
  <c r="L19" i="1" s="1"/>
  <c r="J19" i="1"/>
  <c r="W18" i="1"/>
  <c r="V18" i="1"/>
  <c r="U18" i="1"/>
  <c r="T18" i="1"/>
  <c r="S18" i="1"/>
  <c r="R18" i="1"/>
  <c r="Q18" i="1"/>
  <c r="P18" i="1"/>
  <c r="O18" i="1"/>
  <c r="K18" i="1"/>
  <c r="L18" i="1" s="1"/>
  <c r="J18" i="1"/>
  <c r="W17" i="1"/>
  <c r="V17" i="1"/>
  <c r="U17" i="1"/>
  <c r="T17" i="1"/>
  <c r="S17" i="1"/>
  <c r="R17" i="1"/>
  <c r="Q17" i="1"/>
  <c r="P17" i="1"/>
  <c r="O17" i="1"/>
  <c r="K17" i="1"/>
  <c r="L17" i="1" s="1"/>
  <c r="J17" i="1"/>
  <c r="W16" i="1"/>
  <c r="V16" i="1"/>
  <c r="U16" i="1"/>
  <c r="T16" i="1"/>
  <c r="S16" i="1"/>
  <c r="R16" i="1"/>
  <c r="Q16" i="1"/>
  <c r="P16" i="1"/>
  <c r="O16" i="1"/>
  <c r="K16" i="1"/>
  <c r="L16" i="1" s="1"/>
  <c r="J16" i="1"/>
  <c r="W15" i="1"/>
  <c r="V15" i="1"/>
  <c r="U15" i="1"/>
  <c r="T15" i="1"/>
  <c r="S15" i="1"/>
  <c r="R15" i="1"/>
  <c r="Q15" i="1"/>
  <c r="P15" i="1"/>
  <c r="O15" i="1"/>
  <c r="K15" i="1"/>
  <c r="L15" i="1" s="1"/>
  <c r="J15" i="1"/>
  <c r="W14" i="1"/>
  <c r="V14" i="1"/>
  <c r="U14" i="1"/>
  <c r="T14" i="1"/>
  <c r="S14" i="1"/>
  <c r="R14" i="1"/>
  <c r="Q14" i="1"/>
  <c r="P14" i="1"/>
  <c r="O14" i="1"/>
  <c r="K14" i="1"/>
  <c r="L14" i="1" s="1"/>
  <c r="J14" i="1"/>
  <c r="W13" i="1"/>
  <c r="V13" i="1"/>
  <c r="U13" i="1"/>
  <c r="T13" i="1"/>
  <c r="S13" i="1"/>
  <c r="R13" i="1"/>
  <c r="Q13" i="1"/>
  <c r="P13" i="1"/>
  <c r="O13" i="1"/>
  <c r="K13" i="1"/>
  <c r="L13" i="1" s="1"/>
  <c r="J13" i="1"/>
  <c r="W12" i="1"/>
  <c r="V12" i="1"/>
  <c r="U12" i="1"/>
  <c r="T12" i="1"/>
  <c r="S12" i="1"/>
  <c r="R12" i="1"/>
  <c r="Q12" i="1"/>
  <c r="P12" i="1"/>
  <c r="O12" i="1"/>
  <c r="K12" i="1"/>
  <c r="L12" i="1" s="1"/>
  <c r="J12" i="1"/>
  <c r="W11" i="1"/>
  <c r="V11" i="1"/>
  <c r="U11" i="1"/>
  <c r="T11" i="1"/>
  <c r="S11" i="1"/>
  <c r="R11" i="1"/>
  <c r="Q11" i="1"/>
  <c r="P11" i="1"/>
  <c r="O11" i="1"/>
  <c r="K11" i="1"/>
  <c r="L11" i="1" s="1"/>
  <c r="J11" i="1"/>
  <c r="W10" i="1"/>
  <c r="V10" i="1"/>
  <c r="U10" i="1"/>
  <c r="T10" i="1"/>
  <c r="S10" i="1"/>
  <c r="R10" i="1"/>
  <c r="Q10" i="1"/>
  <c r="P10" i="1"/>
  <c r="O10" i="1"/>
  <c r="K10" i="1"/>
  <c r="L10" i="1" s="1"/>
  <c r="J10" i="1"/>
  <c r="W9" i="1"/>
  <c r="V9" i="1"/>
  <c r="U9" i="1"/>
  <c r="T9" i="1"/>
  <c r="S9" i="1"/>
  <c r="R9" i="1"/>
  <c r="Q9" i="1"/>
  <c r="P9" i="1"/>
  <c r="O9" i="1"/>
  <c r="K9" i="1"/>
  <c r="L9" i="1" s="1"/>
  <c r="J9" i="1"/>
  <c r="W8" i="1"/>
  <c r="V8" i="1"/>
  <c r="U8" i="1"/>
  <c r="T8" i="1"/>
  <c r="S8" i="1"/>
  <c r="R8" i="1"/>
  <c r="Q8" i="1"/>
  <c r="P8" i="1"/>
  <c r="O8" i="1"/>
  <c r="K8" i="1"/>
  <c r="L8" i="1" s="1"/>
  <c r="J8" i="1"/>
  <c r="W7" i="1"/>
  <c r="V7" i="1"/>
  <c r="U7" i="1"/>
  <c r="T7" i="1"/>
  <c r="S7" i="1"/>
  <c r="R7" i="1"/>
  <c r="Q7" i="1"/>
  <c r="P7" i="1"/>
  <c r="O7" i="1"/>
  <c r="K7" i="1"/>
  <c r="L7" i="1" s="1"/>
  <c r="J7" i="1"/>
  <c r="W6" i="1"/>
  <c r="V6" i="1"/>
  <c r="U6" i="1"/>
  <c r="T6" i="1"/>
  <c r="S6" i="1"/>
  <c r="R6" i="1"/>
  <c r="Q6" i="1"/>
  <c r="P6" i="1"/>
  <c r="O6" i="1"/>
  <c r="K6" i="1"/>
  <c r="L6" i="1" s="1"/>
  <c r="J6" i="1"/>
  <c r="W5" i="1"/>
  <c r="V5" i="1"/>
  <c r="U5" i="1"/>
  <c r="T5" i="1"/>
  <c r="S5" i="1"/>
  <c r="R5" i="1"/>
  <c r="Q5" i="1"/>
  <c r="P5" i="1"/>
  <c r="O5" i="1"/>
  <c r="K5" i="1"/>
  <c r="L5" i="1" s="1"/>
  <c r="J5" i="1"/>
  <c r="W4" i="1"/>
  <c r="V4" i="1"/>
  <c r="U4" i="1"/>
  <c r="T4" i="1"/>
  <c r="S4" i="1"/>
  <c r="R4" i="1"/>
  <c r="Q4" i="1"/>
  <c r="P4" i="1"/>
  <c r="O4" i="1"/>
  <c r="K4" i="1"/>
  <c r="L4" i="1" s="1"/>
  <c r="J4" i="1"/>
  <c r="G23" i="4"/>
  <c r="M10" i="1" l="1"/>
  <c r="Z10" i="1" s="1"/>
  <c r="Y10" i="1"/>
  <c r="M18" i="1"/>
  <c r="Z18" i="1" s="1"/>
  <c r="Y18" i="1"/>
  <c r="Y4" i="1"/>
  <c r="M4" i="1"/>
  <c r="Z4" i="1" s="1"/>
  <c r="M13" i="1"/>
  <c r="Z13" i="1" s="1"/>
  <c r="Y13" i="1"/>
  <c r="Y21" i="1"/>
  <c r="M21" i="1"/>
  <c r="Z21" i="1" s="1"/>
  <c r="M9" i="1"/>
  <c r="Z9" i="1" s="1"/>
  <c r="Y9" i="1"/>
  <c r="M12" i="1"/>
  <c r="Z12" i="1" s="1"/>
  <c r="Y12" i="1"/>
  <c r="Y15" i="1"/>
  <c r="M15" i="1"/>
  <c r="Z15" i="1" s="1"/>
  <c r="Y16" i="1"/>
  <c r="M16" i="1"/>
  <c r="Z16" i="1" s="1"/>
  <c r="M5" i="1"/>
  <c r="Z5" i="1" s="1"/>
  <c r="Y5" i="1"/>
  <c r="M8" i="1"/>
  <c r="Z8" i="1" s="1"/>
  <c r="Y8" i="1"/>
  <c r="Y11" i="1"/>
  <c r="M11" i="1"/>
  <c r="Z11" i="1" s="1"/>
  <c r="M19" i="1"/>
  <c r="Z19" i="1" s="1"/>
  <c r="Y19" i="1"/>
  <c r="M17" i="1"/>
  <c r="Z17" i="1" s="1"/>
  <c r="Y17" i="1"/>
  <c r="Y20" i="1"/>
  <c r="M20" i="1"/>
  <c r="Z20" i="1" s="1"/>
  <c r="Y7" i="1"/>
  <c r="M7" i="1"/>
  <c r="Z7" i="1" s="1"/>
  <c r="M6" i="1"/>
  <c r="Z6" i="1" s="1"/>
  <c r="Y6" i="1"/>
  <c r="Y14" i="1"/>
  <c r="M14" i="1"/>
  <c r="Z14" i="1" s="1"/>
  <c r="X4" i="1"/>
  <c r="X7" i="1"/>
  <c r="X8" i="1"/>
  <c r="X11" i="1"/>
  <c r="X14" i="1"/>
  <c r="X18" i="1"/>
  <c r="X19" i="1"/>
  <c r="X20" i="1"/>
  <c r="X5" i="1"/>
  <c r="X9" i="1"/>
  <c r="X12" i="1"/>
  <c r="X13" i="1"/>
  <c r="X16" i="1"/>
  <c r="X21" i="1"/>
  <c r="X6" i="1"/>
  <c r="X10" i="1"/>
  <c r="X15" i="1"/>
  <c r="X17" i="1"/>
  <c r="G18" i="2"/>
  <c r="F13" i="2"/>
  <c r="H12" i="2"/>
  <c r="G10" i="2"/>
  <c r="K7" i="2"/>
  <c r="E15" i="2"/>
  <c r="M8" i="2"/>
  <c r="H13" i="2"/>
  <c r="L20" i="2"/>
  <c r="G19" i="2"/>
  <c r="D7" i="2"/>
  <c r="M5" i="2"/>
  <c r="N4" i="2"/>
  <c r="K18" i="2"/>
  <c r="M14" i="2"/>
  <c r="L13" i="2"/>
  <c r="L3" i="2"/>
  <c r="F10" i="2"/>
  <c r="E13" i="2"/>
  <c r="K11" i="2"/>
  <c r="F4" i="2"/>
  <c r="D19" i="2"/>
  <c r="K20" i="2"/>
  <c r="F14" i="2"/>
  <c r="J20" i="2"/>
  <c r="G20" i="2"/>
  <c r="K16" i="2"/>
  <c r="F8" i="2"/>
  <c r="K14" i="2"/>
  <c r="L18" i="2"/>
  <c r="D13" i="2"/>
  <c r="G9" i="2"/>
  <c r="E10" i="2"/>
  <c r="D6" i="2"/>
  <c r="J3" i="2"/>
  <c r="N12" i="2"/>
  <c r="F16" i="2"/>
  <c r="K3" i="2"/>
  <c r="M6" i="2"/>
  <c r="I14" i="2"/>
  <c r="E12" i="2"/>
  <c r="M20" i="2"/>
  <c r="N6" i="2"/>
  <c r="G11" i="2"/>
  <c r="D9" i="2"/>
  <c r="F17" i="2"/>
  <c r="D11" i="2"/>
  <c r="L5" i="2"/>
  <c r="G7" i="2"/>
  <c r="J13" i="2"/>
  <c r="J5" i="2"/>
  <c r="N7" i="2"/>
  <c r="E8" i="2"/>
  <c r="N20" i="2"/>
  <c r="I17" i="2"/>
  <c r="J12" i="2"/>
  <c r="F12" i="2"/>
  <c r="M13" i="2"/>
  <c r="L4" i="2"/>
  <c r="I20" i="2"/>
  <c r="L14" i="2"/>
  <c r="N8" i="2"/>
  <c r="C17" i="2"/>
  <c r="D18" i="2"/>
  <c r="C8" i="2"/>
  <c r="J14" i="2"/>
  <c r="H10" i="2"/>
  <c r="C14" i="2"/>
  <c r="C10" i="2"/>
  <c r="H17" i="2"/>
  <c r="E6" i="2"/>
  <c r="I10" i="2"/>
  <c r="L7" i="2"/>
  <c r="M7" i="2"/>
  <c r="M16" i="2"/>
  <c r="J8" i="2"/>
  <c r="E9" i="2"/>
  <c r="G6" i="2"/>
  <c r="E20" i="2"/>
  <c r="J4" i="2"/>
  <c r="E17" i="2"/>
  <c r="K10" i="2"/>
  <c r="H19" i="2"/>
  <c r="F7" i="2"/>
  <c r="M12" i="2"/>
  <c r="K13" i="2"/>
  <c r="I16" i="2"/>
  <c r="K4" i="2"/>
  <c r="H15" i="2"/>
  <c r="I3" i="2"/>
  <c r="E7" i="2"/>
  <c r="M19" i="2"/>
  <c r="F6" i="2"/>
  <c r="N10" i="2"/>
  <c r="H3" i="2"/>
  <c r="M10" i="2"/>
  <c r="L8" i="2"/>
  <c r="D14" i="2"/>
  <c r="G17" i="2"/>
  <c r="D16" i="2"/>
  <c r="K15" i="2"/>
  <c r="K9" i="2"/>
  <c r="M9" i="2"/>
  <c r="I4" i="2"/>
  <c r="D17" i="2"/>
  <c r="N16" i="2"/>
  <c r="H9" i="2"/>
  <c r="N13" i="2"/>
  <c r="E18" i="2"/>
  <c r="E14" i="2"/>
  <c r="L11" i="2"/>
  <c r="I11" i="2"/>
  <c r="L12" i="2"/>
  <c r="L15" i="2"/>
  <c r="D15" i="2"/>
  <c r="N14" i="2"/>
  <c r="G15" i="2"/>
  <c r="I6" i="2"/>
  <c r="F5" i="2"/>
  <c r="I5" i="2"/>
  <c r="J9" i="2"/>
  <c r="N5" i="2"/>
  <c r="J17" i="2"/>
  <c r="E16" i="2"/>
  <c r="H20" i="2"/>
  <c r="D4" i="2"/>
  <c r="I15" i="2"/>
  <c r="C11" i="2"/>
  <c r="L16" i="2"/>
  <c r="N3" i="2"/>
  <c r="G13" i="2"/>
  <c r="D5" i="2"/>
  <c r="K6" i="2"/>
  <c r="N19" i="2"/>
  <c r="F19" i="2"/>
  <c r="I19" i="2"/>
  <c r="N11" i="2"/>
  <c r="K5" i="2"/>
  <c r="F18" i="2"/>
  <c r="L10" i="2"/>
  <c r="G3" i="2"/>
  <c r="M15" i="2"/>
  <c r="C4" i="2"/>
  <c r="N9" i="2"/>
  <c r="D3" i="2"/>
  <c r="H14" i="2"/>
  <c r="H18" i="2"/>
  <c r="E19" i="2"/>
  <c r="H6" i="2"/>
  <c r="E5" i="2"/>
  <c r="L9" i="2"/>
  <c r="C9" i="2"/>
  <c r="C16" i="2"/>
  <c r="G14" i="2"/>
  <c r="N15" i="2"/>
  <c r="J18" i="2"/>
  <c r="D20" i="2"/>
  <c r="C18" i="2"/>
  <c r="C15" i="2"/>
  <c r="D17" i="3" s="1"/>
  <c r="H5" i="2"/>
  <c r="G8" i="2"/>
  <c r="N18" i="2"/>
  <c r="J16" i="2"/>
  <c r="I12" i="2"/>
  <c r="M11" i="2"/>
  <c r="L6" i="2"/>
  <c r="I9" i="2"/>
  <c r="K12" i="2"/>
  <c r="I8" i="2"/>
  <c r="J15" i="2"/>
  <c r="I18" i="2"/>
  <c r="K17" i="2"/>
  <c r="E11" i="2"/>
  <c r="H11" i="2"/>
  <c r="E3" i="2"/>
  <c r="C7" i="2"/>
  <c r="M18" i="2"/>
  <c r="G12" i="2"/>
  <c r="G4" i="2"/>
  <c r="D12" i="2"/>
  <c r="M17" i="2"/>
  <c r="F3" i="2"/>
  <c r="G5" i="2"/>
  <c r="J19" i="2"/>
  <c r="C3" i="2"/>
  <c r="F9" i="2"/>
  <c r="H4" i="2"/>
  <c r="K19" i="2"/>
  <c r="C6" i="2"/>
  <c r="H8" i="2"/>
  <c r="M3" i="2"/>
  <c r="G16" i="2"/>
  <c r="H7" i="2"/>
  <c r="J10" i="2"/>
  <c r="C20" i="2"/>
  <c r="K8" i="2"/>
  <c r="E4" i="2"/>
  <c r="D8" i="2"/>
  <c r="F20" i="2"/>
  <c r="J6" i="2"/>
  <c r="F11" i="2"/>
  <c r="I13" i="2"/>
  <c r="M4" i="2"/>
  <c r="C12" i="2"/>
  <c r="N17" i="2"/>
  <c r="J7" i="2"/>
  <c r="L17" i="2"/>
  <c r="F15" i="2"/>
  <c r="I7" i="2"/>
  <c r="L19" i="2"/>
  <c r="C13" i="2"/>
  <c r="D10" i="2"/>
  <c r="J11" i="2"/>
  <c r="H16" i="2"/>
  <c r="C5" i="2"/>
  <c r="C19" i="2"/>
</calcChain>
</file>

<file path=xl/sharedStrings.xml><?xml version="1.0" encoding="utf-8"?>
<sst xmlns="http://schemas.openxmlformats.org/spreadsheetml/2006/main" count="97" uniqueCount="58">
  <si>
    <t>UNCOVERAGE STAGES</t>
  </si>
  <si>
    <t>2017 - NET RATES TO UNDERWRITIERS</t>
  </si>
  <si>
    <t>Área Geográfica</t>
  </si>
  <si>
    <t>APRIL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</si>
  <si>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</si>
  <si>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</si>
  <si>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</si>
  <si>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</si>
  <si>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</si>
  <si>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</si>
  <si>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</si>
  <si>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</si>
  <si>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</si>
  <si>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</si>
  <si>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</si>
  <si>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r>
      <t xml:space="preserve">Andalucia (Cádiz, </t>
    </r>
    <r>
      <rPr>
        <i/>
        <sz val="10"/>
        <rFont val="Arial"/>
      </rPr>
      <t>Córdoba, Granada, Málaga)</t>
    </r>
  </si>
  <si>
    <r>
      <t>Andalucia(</t>
    </r>
    <r>
      <rPr>
        <i/>
        <sz val="10"/>
        <rFont val="Arial"/>
      </rPr>
      <t>Jaen, Huelva, Sevilla)</t>
    </r>
  </si>
  <si>
    <r>
      <t xml:space="preserve">Andalucia( </t>
    </r>
    <r>
      <rPr>
        <i/>
        <sz val="10"/>
        <rFont val="Arial"/>
      </rPr>
      <t>Almería)</t>
    </r>
  </si>
  <si>
    <r>
      <t>Aragón</t>
    </r>
    <r>
      <rPr>
        <i/>
        <sz val="10"/>
        <rFont val="Arial"/>
      </rPr>
      <t>(Zaragoza,Teruel,Huesca)</t>
    </r>
  </si>
  <si>
    <r>
      <t xml:space="preserve">Asturias </t>
    </r>
    <r>
      <rPr>
        <i/>
        <sz val="10"/>
        <rFont val="Arial"/>
      </rPr>
      <t>(Avilés, Covadonga, Gijón, Oviedo)</t>
    </r>
  </si>
  <si>
    <r>
      <t xml:space="preserve">Cantabria </t>
    </r>
    <r>
      <rPr>
        <i/>
        <sz val="10"/>
        <rFont val="Arial"/>
      </rPr>
      <t>(Comillas, Santander, Santillana del Mar, Laredo)</t>
    </r>
  </si>
  <si>
    <r>
      <t>Valencia</t>
    </r>
    <r>
      <rPr>
        <i/>
        <sz val="10"/>
        <rFont val="Arial"/>
      </rPr>
      <t>(Valencia, Castellón y Alicante)</t>
    </r>
  </si>
  <si>
    <r>
      <t>Castilla La Mancha</t>
    </r>
    <r>
      <rPr>
        <i/>
        <sz val="10"/>
        <rFont val="Arial"/>
      </rPr>
      <t>(Guadalajara, C. Real, Toledo, Albacete, Cuenca)</t>
    </r>
  </si>
  <si>
    <r>
      <t>Cataluña</t>
    </r>
    <r>
      <rPr>
        <i/>
        <sz val="10"/>
        <rFont val="Arial"/>
      </rPr>
      <t>(Barcelona Gerona, Lérida y Tarragona, Calatayud)</t>
    </r>
  </si>
  <si>
    <r>
      <t>Castilla Leon</t>
    </r>
    <r>
      <rPr>
        <i/>
        <sz val="10"/>
        <rFont val="Arial"/>
      </rPr>
      <t>(Leon,Palencia, Burgos, Zamora, Valladolid, Salamanca Ávila, Segovia, Soria)</t>
    </r>
  </si>
  <si>
    <r>
      <t>Extremadura</t>
    </r>
    <r>
      <rPr>
        <i/>
        <sz val="10"/>
        <rFont val="Arial"/>
      </rPr>
      <t>(Badajoz y Cáceres)</t>
    </r>
  </si>
  <si>
    <t>Madrid.-</t>
  </si>
  <si>
    <t>Murcia (Cartagena, Murcia)</t>
  </si>
  <si>
    <r>
      <t xml:space="preserve">Galicia </t>
    </r>
    <r>
      <rPr>
        <i/>
        <sz val="10"/>
        <rFont val="Arial"/>
      </rPr>
      <t>(Coruña, Lugo, Orense, Pontevedra)</t>
    </r>
  </si>
  <si>
    <r>
      <t xml:space="preserve">Baleares </t>
    </r>
    <r>
      <rPr>
        <i/>
        <sz val="10"/>
        <rFont val="Arial"/>
      </rPr>
      <t>( Ibiza, Formentera, Mallorca y Menorca)</t>
    </r>
  </si>
  <si>
    <t>Canarias, Melilla y Ceuta</t>
  </si>
  <si>
    <r>
      <t>Navarra</t>
    </r>
    <r>
      <rPr>
        <i/>
        <sz val="10"/>
        <rFont val="Arial"/>
      </rPr>
      <t>(Pamplona)</t>
    </r>
    <r>
      <rPr>
        <b/>
        <i/>
        <sz val="10"/>
        <rFont val="Arial"/>
      </rPr>
      <t>/Rioja</t>
    </r>
    <r>
      <rPr>
        <i/>
        <sz val="10"/>
        <rFont val="Arial"/>
      </rPr>
      <t>(Logroño)</t>
    </r>
  </si>
  <si>
    <r>
      <t>Pais Vasco</t>
    </r>
    <r>
      <rPr>
        <i/>
        <sz val="10"/>
        <rFont val="Arial"/>
      </rPr>
      <t>(Alava,Guipuzcoa, Vitoria, Bilbao, Bizkaia)</t>
    </r>
  </si>
  <si>
    <t>CANCELACION</t>
  </si>
  <si>
    <t>CAPITAL ASEGURADO:</t>
  </si>
  <si>
    <t>ABR</t>
  </si>
  <si>
    <t>Andalucia</t>
  </si>
  <si>
    <r>
      <t>Andalucia</t>
    </r>
    <r>
      <rPr>
        <sz val="10"/>
        <rFont val="Arial"/>
      </rPr>
      <t xml:space="preserve"> </t>
    </r>
  </si>
  <si>
    <t>Aragón</t>
  </si>
  <si>
    <t>Asturias</t>
  </si>
  <si>
    <t>Cantabria</t>
  </si>
  <si>
    <t>Valencia</t>
  </si>
  <si>
    <t>Castilla La Mancha</t>
  </si>
  <si>
    <t>Cataluña</t>
  </si>
  <si>
    <t>Castilla Leon</t>
  </si>
  <si>
    <t>Extremadura</t>
  </si>
  <si>
    <t>Madrid</t>
  </si>
  <si>
    <t>Murcia</t>
  </si>
  <si>
    <t>Galicia</t>
  </si>
  <si>
    <t>Baleares</t>
  </si>
  <si>
    <r>
      <t>Navarra</t>
    </r>
    <r>
      <rPr>
        <sz val="10"/>
        <rFont val="Arial"/>
      </rPr>
      <t>/Rioja</t>
    </r>
  </si>
  <si>
    <t>Pais Vasco</t>
  </si>
  <si>
    <t>CAPITAL ASEGURADO</t>
  </si>
  <si>
    <t>COMUNIDAD AUTONOMA</t>
  </si>
  <si>
    <t>MES DEL AÑO</t>
  </si>
  <si>
    <t>TOTAL</t>
  </si>
  <si>
    <t>Navarra/Rioja</t>
  </si>
  <si>
    <t>No modificar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</si>
</sst>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%"/>
    <numFmt numFmtId="165" formatCode="_-* #,##0.00\ [$€-C0A]_-;\-* #,##0.00\ [$€-C0A]_-;_-* &quot;-&quot;??\ [$€-C0A]_-;_-@"/>
    <numFmt numFmtId="166" formatCode="_-* #,##0.00\ &quot;pta&quot;_-;\-* #,##0.00\ &quot;pta&quot;_-;_-* &quot;-&quot;??\ &quot;pta&quot;_-;_-@"/>
    <numFmt numFmtId="167" formatCode="_-* #,##0.00\ [$€-1]_-;\-* #,##0.00\ [$€-1]_-;_-* &quot;-&quot;??\ [$€-1]_-;_-@"/>
  </numFmts>
  <fonts count="23">
    <font>
      <sz val="10"/>
      <color rgb="FF000000"/>
      <name val="Arial"/>
    </font>
    <font>
      <b/>
      <sz val="16"/>
      <color rgb="FFFF0000"/>
      <name val="Arial"/>
    </font>
    <font>
      <sz val="10"/>
      <color theme="1"/>
      <name val="Arial"/>
    </font>
    <font>
      <b/>
      <sz val="14"/>
      <color rgb="FFFF0000"/>
      <name val="Arial"/>
    </font>
    <font>
      <sz val="10"/>
      <name val="Arial"/>
    </font>
    <font>
      <b/>
      <sz val="10"/>
      <color theme="1"/>
      <name val="Arial"/>
    </font>
    <font>
      <b/>
      <sz val="10"/>
      <color rgb="FFFF0000"/>
      <name val="Arial"/>
    </font>
    <font>
      <b/>
      <sz val="8"/>
      <color theme="0"/>
      <name val="Arial"/>
    </font>
    <font>
      <b/>
      <sz val="10"/>
      <color rgb="FF000080"/>
      <name val="Arial"/>
    </font>
    <font>
      <b/>
      <i/>
      <sz val="10"/>
      <color theme="1"/>
      <name val="Arial"/>
    </font>
    <font>
      <sz val="10"/>
      <color rgb="FF000080"/>
      <name val="Arial"/>
    </font>
    <font>
      <b/>
      <u/>
      <sz val="10"/>
      <color theme="1"/>
      <name val="Arial"/>
    </font>
    <font>
      <sz val="11"/>
      <color rgb="FF000000"/>
      <name val="Arial"/>
    </font>
    <font>
      <b/>
      <sz val="8"/>
      <color rgb="FF993300"/>
      <name val="Arial"/>
    </font>
    <font>
      <sz val="10"/>
      <color rgb="FFFF0000"/>
      <name val="Arial"/>
    </font>
    <font>
      <sz val="10"/>
      <color theme="1"/>
      <name val="Calibri"/>
    </font>
    <font>
      <sz val="18"/>
      <color theme="1"/>
      <name val="Calibri"/>
    </font>
    <font>
      <sz val="11"/>
      <color rgb="FF000000"/>
      <name val="Inconsolata"/>
    </font>
    <font>
      <i/>
      <sz val="10"/>
      <name val="Arial"/>
    </font>
    <font>
      <b/>
      <i/>
      <sz val="10"/>
      <name val="Arial"/>
    </font>
    <font>
      <b/>
      <sz val="8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22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10" fontId="7" fillId="2" borderId="5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left" wrapText="1"/>
    </xf>
    <xf numFmtId="10" fontId="10" fillId="0" borderId="10" xfId="0" applyNumberFormat="1" applyFont="1" applyBorder="1" applyAlignment="1">
      <alignment horizontal="right" wrapText="1"/>
    </xf>
    <xf numFmtId="10" fontId="10" fillId="0" borderId="10" xfId="0" applyNumberFormat="1" applyFont="1" applyBorder="1" applyAlignment="1"/>
    <xf numFmtId="10" fontId="10" fillId="0" borderId="11" xfId="0" applyNumberFormat="1" applyFont="1" applyBorder="1" applyAlignment="1"/>
    <xf numFmtId="164" fontId="2" fillId="0" borderId="0" xfId="0" applyNumberFormat="1" applyFont="1" applyAlignment="1"/>
    <xf numFmtId="0" fontId="9" fillId="0" borderId="9" xfId="0" applyFont="1" applyBorder="1" applyAlignment="1">
      <alignment wrapText="1"/>
    </xf>
    <xf numFmtId="0" fontId="9" fillId="0" borderId="12" xfId="0" applyFont="1" applyBorder="1" applyAlignment="1">
      <alignment wrapText="1"/>
    </xf>
    <xf numFmtId="10" fontId="10" fillId="0" borderId="13" xfId="0" applyNumberFormat="1" applyFont="1" applyBorder="1" applyAlignment="1">
      <alignment horizontal="right" wrapText="1"/>
    </xf>
    <xf numFmtId="10" fontId="10" fillId="0" borderId="13" xfId="0" applyNumberFormat="1" applyFont="1" applyBorder="1" applyAlignment="1"/>
    <xf numFmtId="10" fontId="10" fillId="0" borderId="14" xfId="0" applyNumberFormat="1" applyFont="1" applyBorder="1" applyAlignment="1"/>
    <xf numFmtId="10" fontId="10" fillId="0" borderId="14" xfId="0" applyNumberFormat="1" applyFont="1" applyBorder="1" applyAlignment="1">
      <alignment horizontal="right"/>
    </xf>
    <xf numFmtId="0" fontId="2" fillId="0" borderId="0" xfId="0" applyFont="1" applyAlignment="1"/>
    <xf numFmtId="10" fontId="2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165" fontId="12" fillId="3" borderId="0" xfId="0" applyNumberFormat="1" applyFont="1" applyFill="1" applyAlignment="1"/>
    <xf numFmtId="166" fontId="2" fillId="0" borderId="0" xfId="0" applyNumberFormat="1" applyFont="1" applyAlignment="1"/>
    <xf numFmtId="0" fontId="5" fillId="0" borderId="16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left" wrapText="1"/>
    </xf>
    <xf numFmtId="165" fontId="10" fillId="0" borderId="10" xfId="0" applyNumberFormat="1" applyFont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5" fillId="4" borderId="0" xfId="0" applyFont="1" applyFill="1"/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horizontal="center"/>
    </xf>
    <xf numFmtId="0" fontId="0" fillId="5" borderId="0" xfId="0" applyFont="1" applyFill="1" applyAlignment="1"/>
    <xf numFmtId="0" fontId="15" fillId="0" borderId="0" xfId="0" applyFont="1" applyFill="1" applyAlignment="1"/>
    <xf numFmtId="0" fontId="0" fillId="0" borderId="0" xfId="0" applyFont="1" applyFill="1" applyAlignment="1"/>
    <xf numFmtId="0" fontId="17" fillId="0" borderId="0" xfId="0" applyFont="1" applyFill="1"/>
    <xf numFmtId="0" fontId="15" fillId="0" borderId="0" xfId="0" applyFont="1" applyFill="1"/>
    <xf numFmtId="10" fontId="7" fillId="0" borderId="0" xfId="0" applyNumberFormat="1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/>
    </xf>
    <xf numFmtId="0" fontId="21" fillId="5" borderId="0" xfId="0" applyFont="1" applyFill="1" applyAlignment="1"/>
    <xf numFmtId="0" fontId="16" fillId="4" borderId="21" xfId="0" applyFont="1" applyFill="1" applyBorder="1" applyAlignment="1">
      <alignment horizontal="center" vertical="center"/>
    </xf>
    <xf numFmtId="167" fontId="16" fillId="4" borderId="21" xfId="0" applyNumberFormat="1" applyFont="1" applyFill="1" applyBorder="1" applyAlignment="1">
      <alignment horizontal="center" vertical="center"/>
    </xf>
    <xf numFmtId="165" fontId="16" fillId="4" borderId="21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4" fillId="0" borderId="1" xfId="0" applyFont="1" applyBorder="1"/>
    <xf numFmtId="0" fontId="5" fillId="0" borderId="11" xfId="0" applyFont="1" applyBorder="1" applyAlignment="1">
      <alignment vertical="center"/>
    </xf>
    <xf numFmtId="0" fontId="4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forms/d/e/1FAIpQLSc4ov1hIN_VrBPl6bEDCJiAF5EHNOS4HVR6jKWr7JuIbCnlEg/viewform?usp=sf_link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16</xdr:row>
      <xdr:rowOff>121921</xdr:rowOff>
    </xdr:from>
    <xdr:to>
      <xdr:col>4</xdr:col>
      <xdr:colOff>746760</xdr:colOff>
      <xdr:row>16</xdr:row>
      <xdr:rowOff>167640</xdr:rowOff>
    </xdr:to>
    <xdr:sp macro="" textlink="">
      <xdr:nvSpPr>
        <xdr:cNvPr id="2" name="Flecha izquierda 1"/>
        <xdr:cNvSpPr/>
      </xdr:nvSpPr>
      <xdr:spPr>
        <a:xfrm>
          <a:off x="6941820" y="1943101"/>
          <a:ext cx="480060" cy="45719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53340</xdr:colOff>
      <xdr:row>3</xdr:row>
      <xdr:rowOff>60960</xdr:rowOff>
    </xdr:from>
    <xdr:to>
      <xdr:col>1</xdr:col>
      <xdr:colOff>1958340</xdr:colOff>
      <xdr:row>6</xdr:row>
      <xdr:rowOff>22860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" y="632460"/>
          <a:ext cx="1905000" cy="533400"/>
        </a:xfrm>
        <a:prstGeom prst="rect">
          <a:avLst/>
        </a:prstGeom>
      </xdr:spPr>
    </xdr:pic>
    <xdr:clientData/>
  </xdr:twoCellAnchor>
  <xdr:twoCellAnchor>
    <xdr:from>
      <xdr:col>0</xdr:col>
      <xdr:colOff>982980</xdr:colOff>
      <xdr:row>20</xdr:row>
      <xdr:rowOff>15240</xdr:rowOff>
    </xdr:from>
    <xdr:to>
      <xdr:col>2</xdr:col>
      <xdr:colOff>640080</xdr:colOff>
      <xdr:row>24</xdr:row>
      <xdr:rowOff>38100</xdr:rowOff>
    </xdr:to>
    <xdr:sp macro="" textlink="">
      <xdr:nvSpPr>
        <xdr:cNvPr id="4" name="Rectángulo 3">
          <a:hlinkClick xmlns:r="http://schemas.openxmlformats.org/officeDocument/2006/relationships" r:id="rId2"/>
        </xdr:cNvPr>
        <xdr:cNvSpPr/>
      </xdr:nvSpPr>
      <xdr:spPr>
        <a:xfrm>
          <a:off x="982980" y="4221480"/>
          <a:ext cx="2773680" cy="73914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228600</xdr:colOff>
      <xdr:row>20</xdr:row>
      <xdr:rowOff>114300</xdr:rowOff>
    </xdr:from>
    <xdr:to>
      <xdr:col>2</xdr:col>
      <xdr:colOff>342900</xdr:colOff>
      <xdr:row>23</xdr:row>
      <xdr:rowOff>137160</xdr:rowOff>
    </xdr:to>
    <xdr:sp macro="" textlink="">
      <xdr:nvSpPr>
        <xdr:cNvPr id="5" name="CuadroTexto 4">
          <a:hlinkClick xmlns:r="http://schemas.openxmlformats.org/officeDocument/2006/relationships" r:id="rId2"/>
        </xdr:cNvPr>
        <xdr:cNvSpPr txBox="1"/>
      </xdr:nvSpPr>
      <xdr:spPr>
        <a:xfrm>
          <a:off x="1219200" y="4320540"/>
          <a:ext cx="22402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>
              <a:solidFill>
                <a:schemeClr val="bg1"/>
              </a:solidFill>
            </a:rPr>
            <a:t>CONTRATAR</a:t>
          </a:r>
          <a:r>
            <a:rPr lang="es-ES" sz="1600" baseline="0">
              <a:solidFill>
                <a:schemeClr val="bg1"/>
              </a:solidFill>
            </a:rPr>
            <a:t> EL SEGURO</a:t>
          </a:r>
          <a:endParaRPr lang="es-ES" sz="16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81.44140625" customWidth="1"/>
    <col min="2" max="26" width="10" customWidth="1"/>
  </cols>
  <sheetData>
    <row r="1" spans="1:26" ht="21" customHeight="1">
      <c r="A1" s="1" t="s">
        <v>0</v>
      </c>
      <c r="B1" s="2"/>
      <c r="C1" s="2"/>
      <c r="D1" s="2"/>
    </row>
    <row r="2" spans="1:26" ht="18.75" customHeight="1">
      <c r="A2" s="55" t="s">
        <v>1</v>
      </c>
      <c r="B2" s="56"/>
      <c r="C2" s="56"/>
      <c r="D2" s="56"/>
      <c r="E2" s="56"/>
      <c r="F2" s="56"/>
      <c r="G2" s="56"/>
      <c r="H2" s="56"/>
      <c r="I2" s="3"/>
      <c r="J2" s="4"/>
      <c r="K2" s="5"/>
      <c r="L2" s="5"/>
      <c r="M2" s="6"/>
      <c r="N2" s="7"/>
      <c r="O2" s="7"/>
      <c r="P2" s="7"/>
      <c r="Q2" s="7"/>
    </row>
    <row r="3" spans="1:26" ht="12.7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/>
      <c r="O3" s="9" t="s">
        <v>3</v>
      </c>
      <c r="P3" s="10" t="s">
        <v>4</v>
      </c>
      <c r="Q3" s="10" t="s">
        <v>5</v>
      </c>
      <c r="R3" s="10" t="s">
        <v>6</v>
      </c>
      <c r="S3" s="11" t="s">
        <v>7</v>
      </c>
      <c r="T3" s="11" t="s">
        <v>8</v>
      </c>
      <c r="U3" s="12" t="s">
        <v>9</v>
      </c>
      <c r="V3" s="12" t="s">
        <v>10</v>
      </c>
      <c r="W3" s="12" t="s">
        <v>11</v>
      </c>
      <c r="X3" s="12" t="s">
        <v>12</v>
      </c>
      <c r="Y3" s="12" t="s">
        <v>13</v>
      </c>
      <c r="Z3" s="12" t="s">
        <v>14</v>
      </c>
    </row>
    <row r="4" spans="1:26" ht="16.5" customHeight="1">
      <c r="A4" s="14" t="s">
        <v>15</v>
      </c>
      <c r="B4" s="15">
        <v>2.5000000000000001E-2</v>
      </c>
      <c r="C4" s="16">
        <v>1.7000000000000001E-2</v>
      </c>
      <c r="D4" s="16">
        <v>9.4999999999999998E-3</v>
      </c>
      <c r="E4" s="16">
        <v>9.4999999999999998E-3</v>
      </c>
      <c r="F4" s="16">
        <v>8.0000000000000002E-3</v>
      </c>
      <c r="G4" s="17">
        <v>1.26E-2</v>
      </c>
      <c r="H4" s="17">
        <v>2.4E-2</v>
      </c>
      <c r="I4" s="16">
        <v>0.03</v>
      </c>
      <c r="J4" s="16">
        <f t="shared" ref="J4:K4" si="0">I4+0.5%</f>
        <v>3.4999999999999996E-2</v>
      </c>
      <c r="K4" s="16">
        <f t="shared" si="0"/>
        <v>3.9999999999999994E-2</v>
      </c>
      <c r="L4" s="16">
        <f t="shared" ref="L4:M4" si="1">K4</f>
        <v>3.9999999999999994E-2</v>
      </c>
      <c r="M4" s="16">
        <f t="shared" si="1"/>
        <v>3.9999999999999994E-2</v>
      </c>
      <c r="N4" s="18"/>
      <c r="O4" s="15">
        <f t="shared" ref="O4:Z4" si="2">10/6*B4</f>
        <v>4.1666666666666671E-2</v>
      </c>
      <c r="P4" s="15">
        <f t="shared" si="2"/>
        <v>2.8333333333333335E-2</v>
      </c>
      <c r="Q4" s="15">
        <f t="shared" si="2"/>
        <v>1.5833333333333335E-2</v>
      </c>
      <c r="R4" s="15">
        <f t="shared" si="2"/>
        <v>1.5833333333333335E-2</v>
      </c>
      <c r="S4" s="15">
        <f t="shared" si="2"/>
        <v>1.3333333333333334E-2</v>
      </c>
      <c r="T4" s="15">
        <f t="shared" si="2"/>
        <v>2.1000000000000001E-2</v>
      </c>
      <c r="U4" s="15">
        <f t="shared" si="2"/>
        <v>0.04</v>
      </c>
      <c r="V4" s="15">
        <f t="shared" si="2"/>
        <v>0.05</v>
      </c>
      <c r="W4" s="15">
        <f t="shared" si="2"/>
        <v>5.8333333333333327E-2</v>
      </c>
      <c r="X4" s="15">
        <f t="shared" si="2"/>
        <v>6.6666666666666666E-2</v>
      </c>
      <c r="Y4" s="15">
        <f t="shared" si="2"/>
        <v>6.6666666666666666E-2</v>
      </c>
      <c r="Z4" s="15">
        <f t="shared" si="2"/>
        <v>6.6666666666666666E-2</v>
      </c>
    </row>
    <row r="5" spans="1:26" ht="16.5" customHeight="1">
      <c r="A5" s="14" t="s">
        <v>16</v>
      </c>
      <c r="B5" s="15">
        <v>2.3E-2</v>
      </c>
      <c r="C5" s="16">
        <v>1.4999999999999999E-2</v>
      </c>
      <c r="D5" s="16">
        <v>8.9999999999999993E-3</v>
      </c>
      <c r="E5" s="16">
        <v>8.9999999999999993E-3</v>
      </c>
      <c r="F5" s="16">
        <v>8.0000000000000002E-3</v>
      </c>
      <c r="G5" s="17">
        <v>1.0999999999999999E-2</v>
      </c>
      <c r="H5" s="17">
        <v>2.2499999999999999E-2</v>
      </c>
      <c r="I5" s="16">
        <v>2.8000000000000001E-2</v>
      </c>
      <c r="J5" s="16">
        <f t="shared" ref="J5:K5" si="3">I5+0.5%</f>
        <v>3.3000000000000002E-2</v>
      </c>
      <c r="K5" s="16">
        <f t="shared" si="3"/>
        <v>3.7999999999999999E-2</v>
      </c>
      <c r="L5" s="16">
        <f t="shared" ref="L5:M5" si="4">K5</f>
        <v>3.7999999999999999E-2</v>
      </c>
      <c r="M5" s="16">
        <f t="shared" si="4"/>
        <v>3.7999999999999999E-2</v>
      </c>
      <c r="N5" s="18"/>
      <c r="O5" s="15">
        <f t="shared" ref="O5:Z5" si="5">10/6*B5</f>
        <v>3.8333333333333337E-2</v>
      </c>
      <c r="P5" s="15">
        <f t="shared" si="5"/>
        <v>2.5000000000000001E-2</v>
      </c>
      <c r="Q5" s="15">
        <f t="shared" si="5"/>
        <v>1.4999999999999999E-2</v>
      </c>
      <c r="R5" s="15">
        <f t="shared" si="5"/>
        <v>1.4999999999999999E-2</v>
      </c>
      <c r="S5" s="15">
        <f t="shared" si="5"/>
        <v>1.3333333333333334E-2</v>
      </c>
      <c r="T5" s="15">
        <f t="shared" si="5"/>
        <v>1.8333333333333333E-2</v>
      </c>
      <c r="U5" s="15">
        <f t="shared" si="5"/>
        <v>3.7499999999999999E-2</v>
      </c>
      <c r="V5" s="15">
        <f t="shared" si="5"/>
        <v>4.6666666666666669E-2</v>
      </c>
      <c r="W5" s="15">
        <f t="shared" si="5"/>
        <v>5.5000000000000007E-2</v>
      </c>
      <c r="X5" s="15">
        <f t="shared" si="5"/>
        <v>6.3333333333333339E-2</v>
      </c>
      <c r="Y5" s="15">
        <f t="shared" si="5"/>
        <v>6.3333333333333339E-2</v>
      </c>
      <c r="Z5" s="15">
        <f t="shared" si="5"/>
        <v>6.3333333333333339E-2</v>
      </c>
    </row>
    <row r="6" spans="1:26" ht="16.5" customHeight="1">
      <c r="A6" s="14" t="s">
        <v>17</v>
      </c>
      <c r="B6" s="15">
        <v>0.02</v>
      </c>
      <c r="C6" s="16">
        <v>1.2E-2</v>
      </c>
      <c r="D6" s="16">
        <v>8.0000000000000002E-3</v>
      </c>
      <c r="E6" s="16">
        <v>8.0000000000000002E-3</v>
      </c>
      <c r="F6" s="16">
        <v>8.0000000000000002E-3</v>
      </c>
      <c r="G6" s="17">
        <v>9.4999999999999998E-3</v>
      </c>
      <c r="H6" s="17">
        <v>1.7999999999999999E-2</v>
      </c>
      <c r="I6" s="16">
        <v>2.1999999999999999E-2</v>
      </c>
      <c r="J6" s="16">
        <f t="shared" ref="J6:K6" si="6">I6+0.5%</f>
        <v>2.7E-2</v>
      </c>
      <c r="K6" s="16">
        <f t="shared" si="6"/>
        <v>3.2000000000000001E-2</v>
      </c>
      <c r="L6" s="16">
        <f t="shared" ref="L6:M6" si="7">K6</f>
        <v>3.2000000000000001E-2</v>
      </c>
      <c r="M6" s="16">
        <f t="shared" si="7"/>
        <v>3.2000000000000001E-2</v>
      </c>
      <c r="N6" s="18"/>
      <c r="O6" s="15">
        <f t="shared" ref="O6:Z6" si="8">10/6*B6</f>
        <v>3.3333333333333333E-2</v>
      </c>
      <c r="P6" s="15">
        <f t="shared" si="8"/>
        <v>0.02</v>
      </c>
      <c r="Q6" s="15">
        <f t="shared" si="8"/>
        <v>1.3333333333333334E-2</v>
      </c>
      <c r="R6" s="15">
        <f t="shared" si="8"/>
        <v>1.3333333333333334E-2</v>
      </c>
      <c r="S6" s="15">
        <f t="shared" si="8"/>
        <v>1.3333333333333334E-2</v>
      </c>
      <c r="T6" s="15">
        <f t="shared" si="8"/>
        <v>1.5833333333333335E-2</v>
      </c>
      <c r="U6" s="15">
        <f t="shared" si="8"/>
        <v>0.03</v>
      </c>
      <c r="V6" s="15">
        <f t="shared" si="8"/>
        <v>3.6666666666666667E-2</v>
      </c>
      <c r="W6" s="15">
        <f t="shared" si="8"/>
        <v>4.4999999999999998E-2</v>
      </c>
      <c r="X6" s="15">
        <f t="shared" si="8"/>
        <v>5.3333333333333337E-2</v>
      </c>
      <c r="Y6" s="15">
        <f t="shared" si="8"/>
        <v>5.3333333333333337E-2</v>
      </c>
      <c r="Z6" s="15">
        <f t="shared" si="8"/>
        <v>5.3333333333333337E-2</v>
      </c>
    </row>
    <row r="7" spans="1:26" ht="16.5" customHeight="1">
      <c r="A7" s="14" t="s">
        <v>18</v>
      </c>
      <c r="B7" s="15">
        <v>2.75E-2</v>
      </c>
      <c r="C7" s="16">
        <v>2.23E-2</v>
      </c>
      <c r="D7" s="16">
        <v>1.4999999999999999E-2</v>
      </c>
      <c r="E7" s="16">
        <v>1.2999999999999999E-2</v>
      </c>
      <c r="F7" s="17">
        <v>1.2999999999999999E-2</v>
      </c>
      <c r="G7" s="17">
        <v>2.0500000000000001E-2</v>
      </c>
      <c r="H7" s="17">
        <v>2.93E-2</v>
      </c>
      <c r="I7" s="16">
        <v>5.3999999999999999E-2</v>
      </c>
      <c r="J7" s="16">
        <f t="shared" ref="J7:K7" si="9">I7+0.5%</f>
        <v>5.8999999999999997E-2</v>
      </c>
      <c r="K7" s="16">
        <f t="shared" si="9"/>
        <v>6.4000000000000001E-2</v>
      </c>
      <c r="L7" s="16">
        <f t="shared" ref="L7:M7" si="10">K7</f>
        <v>6.4000000000000001E-2</v>
      </c>
      <c r="M7" s="16">
        <f t="shared" si="10"/>
        <v>6.4000000000000001E-2</v>
      </c>
      <c r="N7" s="18"/>
      <c r="O7" s="15">
        <f t="shared" ref="O7:Z7" si="11">10/6*B7</f>
        <v>4.5833333333333337E-2</v>
      </c>
      <c r="P7" s="15">
        <f t="shared" si="11"/>
        <v>3.7166666666666667E-2</v>
      </c>
      <c r="Q7" s="15">
        <f t="shared" si="11"/>
        <v>2.5000000000000001E-2</v>
      </c>
      <c r="R7" s="15">
        <f t="shared" si="11"/>
        <v>2.1666666666666667E-2</v>
      </c>
      <c r="S7" s="15">
        <f t="shared" si="11"/>
        <v>2.1666666666666667E-2</v>
      </c>
      <c r="T7" s="15">
        <f t="shared" si="11"/>
        <v>3.4166666666666672E-2</v>
      </c>
      <c r="U7" s="15">
        <f t="shared" si="11"/>
        <v>4.8833333333333333E-2</v>
      </c>
      <c r="V7" s="15">
        <f t="shared" si="11"/>
        <v>0.09</v>
      </c>
      <c r="W7" s="15">
        <f t="shared" si="11"/>
        <v>9.8333333333333328E-2</v>
      </c>
      <c r="X7" s="15">
        <f t="shared" si="11"/>
        <v>0.10666666666666667</v>
      </c>
      <c r="Y7" s="15">
        <f t="shared" si="11"/>
        <v>0.10666666666666667</v>
      </c>
      <c r="Z7" s="15">
        <f t="shared" si="11"/>
        <v>0.10666666666666667</v>
      </c>
    </row>
    <row r="8" spans="1:26" ht="16.5" customHeight="1">
      <c r="A8" s="14" t="s">
        <v>19</v>
      </c>
      <c r="B8" s="15">
        <v>3.1119999999999998E-2</v>
      </c>
      <c r="C8" s="16">
        <v>2.75E-2</v>
      </c>
      <c r="D8" s="16">
        <v>1.7500000000000002E-2</v>
      </c>
      <c r="E8" s="16">
        <v>1.4999999999999999E-2</v>
      </c>
      <c r="F8" s="17">
        <v>1.4999999999999999E-2</v>
      </c>
      <c r="G8" s="17">
        <v>2.3E-2</v>
      </c>
      <c r="H8" s="17">
        <v>3.4000000000000002E-2</v>
      </c>
      <c r="I8" s="16">
        <v>7.1499999999999994E-2</v>
      </c>
      <c r="J8" s="16">
        <f t="shared" ref="J8:K8" si="12">I8+0.5%</f>
        <v>7.6499999999999999E-2</v>
      </c>
      <c r="K8" s="16">
        <f t="shared" si="12"/>
        <v>8.1500000000000003E-2</v>
      </c>
      <c r="L8" s="16">
        <f t="shared" ref="L8:M8" si="13">K8</f>
        <v>8.1500000000000003E-2</v>
      </c>
      <c r="M8" s="16">
        <f t="shared" si="13"/>
        <v>8.1500000000000003E-2</v>
      </c>
      <c r="N8" s="18"/>
      <c r="O8" s="15">
        <f t="shared" ref="O8:Z8" si="14">10/6*B8</f>
        <v>5.1866666666666665E-2</v>
      </c>
      <c r="P8" s="15">
        <f t="shared" si="14"/>
        <v>4.5833333333333337E-2</v>
      </c>
      <c r="Q8" s="15">
        <f t="shared" si="14"/>
        <v>2.9166666666666671E-2</v>
      </c>
      <c r="R8" s="15">
        <f t="shared" si="14"/>
        <v>2.5000000000000001E-2</v>
      </c>
      <c r="S8" s="15">
        <f t="shared" si="14"/>
        <v>2.5000000000000001E-2</v>
      </c>
      <c r="T8" s="15">
        <f t="shared" si="14"/>
        <v>3.8333333333333337E-2</v>
      </c>
      <c r="U8" s="15">
        <f t="shared" si="14"/>
        <v>5.6666666666666671E-2</v>
      </c>
      <c r="V8" s="15">
        <f t="shared" si="14"/>
        <v>0.11916666666666666</v>
      </c>
      <c r="W8" s="15">
        <f t="shared" si="14"/>
        <v>0.1275</v>
      </c>
      <c r="X8" s="15">
        <f t="shared" si="14"/>
        <v>0.13583333333333333</v>
      </c>
      <c r="Y8" s="15">
        <f t="shared" si="14"/>
        <v>0.13583333333333333</v>
      </c>
      <c r="Z8" s="15">
        <f t="shared" si="14"/>
        <v>0.13583333333333333</v>
      </c>
    </row>
    <row r="9" spans="1:26" ht="16.5" customHeight="1">
      <c r="A9" s="14" t="s">
        <v>20</v>
      </c>
      <c r="B9" s="15">
        <v>3.1E-2</v>
      </c>
      <c r="C9" s="16">
        <v>2.8199999999999999E-2</v>
      </c>
      <c r="D9" s="16">
        <v>1.7999999999999999E-2</v>
      </c>
      <c r="E9" s="16">
        <v>1.5100000000000001E-2</v>
      </c>
      <c r="F9" s="17">
        <v>1.5100000000000001E-2</v>
      </c>
      <c r="G9" s="17">
        <v>2.2499999999999999E-2</v>
      </c>
      <c r="H9" s="17">
        <v>3.3000000000000002E-2</v>
      </c>
      <c r="I9" s="16">
        <v>7.1499999999999994E-2</v>
      </c>
      <c r="J9" s="16">
        <f t="shared" ref="J9:K9" si="15">I9+0.5%</f>
        <v>7.6499999999999999E-2</v>
      </c>
      <c r="K9" s="16">
        <f t="shared" si="15"/>
        <v>8.1500000000000003E-2</v>
      </c>
      <c r="L9" s="16">
        <f t="shared" ref="L9:M9" si="16">K9</f>
        <v>8.1500000000000003E-2</v>
      </c>
      <c r="M9" s="16">
        <f t="shared" si="16"/>
        <v>8.1500000000000003E-2</v>
      </c>
      <c r="N9" s="18"/>
      <c r="O9" s="15">
        <f t="shared" ref="O9:Z9" si="17">10/6*B9</f>
        <v>5.1666666666666666E-2</v>
      </c>
      <c r="P9" s="15">
        <f t="shared" si="17"/>
        <v>4.7E-2</v>
      </c>
      <c r="Q9" s="15">
        <f t="shared" si="17"/>
        <v>0.03</v>
      </c>
      <c r="R9" s="15">
        <f t="shared" si="17"/>
        <v>2.5166666666666667E-2</v>
      </c>
      <c r="S9" s="15">
        <f t="shared" si="17"/>
        <v>2.5166666666666667E-2</v>
      </c>
      <c r="T9" s="15">
        <f t="shared" si="17"/>
        <v>3.7499999999999999E-2</v>
      </c>
      <c r="U9" s="15">
        <f t="shared" si="17"/>
        <v>5.5000000000000007E-2</v>
      </c>
      <c r="V9" s="15">
        <f t="shared" si="17"/>
        <v>0.11916666666666666</v>
      </c>
      <c r="W9" s="15">
        <f t="shared" si="17"/>
        <v>0.1275</v>
      </c>
      <c r="X9" s="15">
        <f t="shared" si="17"/>
        <v>0.13583333333333333</v>
      </c>
      <c r="Y9" s="15">
        <f t="shared" si="17"/>
        <v>0.13583333333333333</v>
      </c>
      <c r="Z9" s="15">
        <f t="shared" si="17"/>
        <v>0.13583333333333333</v>
      </c>
    </row>
    <row r="10" spans="1:26" ht="16.5" customHeight="1">
      <c r="A10" s="14" t="s">
        <v>21</v>
      </c>
      <c r="B10" s="15">
        <v>2.5000000000000001E-2</v>
      </c>
      <c r="C10" s="16">
        <v>1.8200000000000001E-2</v>
      </c>
      <c r="D10" s="16">
        <v>1.0999999999999999E-2</v>
      </c>
      <c r="E10" s="16">
        <v>0.01</v>
      </c>
      <c r="F10" s="17">
        <v>0.01</v>
      </c>
      <c r="G10" s="17">
        <v>1.67E-2</v>
      </c>
      <c r="H10" s="17">
        <v>0.03</v>
      </c>
      <c r="I10" s="16">
        <v>4.2000000000000003E-2</v>
      </c>
      <c r="J10" s="16">
        <f t="shared" ref="J10:K10" si="18">I10+0.5%</f>
        <v>4.7E-2</v>
      </c>
      <c r="K10" s="16">
        <f t="shared" si="18"/>
        <v>5.1999999999999998E-2</v>
      </c>
      <c r="L10" s="16">
        <f t="shared" ref="L10:M10" si="19">K10</f>
        <v>5.1999999999999998E-2</v>
      </c>
      <c r="M10" s="16">
        <f t="shared" si="19"/>
        <v>5.1999999999999998E-2</v>
      </c>
      <c r="N10" s="18"/>
      <c r="O10" s="15">
        <f t="shared" ref="O10:Z10" si="20">10/6*B10</f>
        <v>4.1666666666666671E-2</v>
      </c>
      <c r="P10" s="15">
        <f t="shared" si="20"/>
        <v>3.0333333333333337E-2</v>
      </c>
      <c r="Q10" s="15">
        <f t="shared" si="20"/>
        <v>1.8333333333333333E-2</v>
      </c>
      <c r="R10" s="15">
        <f t="shared" si="20"/>
        <v>1.6666666666666666E-2</v>
      </c>
      <c r="S10" s="15">
        <f t="shared" si="20"/>
        <v>1.6666666666666666E-2</v>
      </c>
      <c r="T10" s="15">
        <f t="shared" si="20"/>
        <v>2.7833333333333335E-2</v>
      </c>
      <c r="U10" s="15">
        <f t="shared" si="20"/>
        <v>0.05</v>
      </c>
      <c r="V10" s="15">
        <f t="shared" si="20"/>
        <v>7.0000000000000007E-2</v>
      </c>
      <c r="W10" s="15">
        <f t="shared" si="20"/>
        <v>7.8333333333333338E-2</v>
      </c>
      <c r="X10" s="15">
        <f t="shared" si="20"/>
        <v>8.666666666666667E-2</v>
      </c>
      <c r="Y10" s="15">
        <f t="shared" si="20"/>
        <v>8.666666666666667E-2</v>
      </c>
      <c r="Z10" s="15">
        <f t="shared" si="20"/>
        <v>8.666666666666667E-2</v>
      </c>
    </row>
    <row r="11" spans="1:26" ht="16.5" customHeight="1">
      <c r="A11" s="14" t="s">
        <v>22</v>
      </c>
      <c r="B11" s="15">
        <v>2.9000000000000001E-2</v>
      </c>
      <c r="C11" s="16">
        <v>1.7999999999999999E-2</v>
      </c>
      <c r="D11" s="16">
        <v>1.0999999999999999E-2</v>
      </c>
      <c r="E11" s="16">
        <v>1.0999999999999999E-2</v>
      </c>
      <c r="F11" s="17">
        <v>1.0999999999999999E-2</v>
      </c>
      <c r="G11" s="17">
        <v>1.4500000000000001E-2</v>
      </c>
      <c r="H11" s="17">
        <v>2.8000000000000001E-2</v>
      </c>
      <c r="I11" s="16">
        <v>4.2000000000000003E-2</v>
      </c>
      <c r="J11" s="16">
        <f t="shared" ref="J11:K11" si="21">I11+0.5%</f>
        <v>4.7E-2</v>
      </c>
      <c r="K11" s="16">
        <f t="shared" si="21"/>
        <v>5.1999999999999998E-2</v>
      </c>
      <c r="L11" s="16">
        <f t="shared" ref="L11:M11" si="22">K11</f>
        <v>5.1999999999999998E-2</v>
      </c>
      <c r="M11" s="16">
        <f t="shared" si="22"/>
        <v>5.1999999999999998E-2</v>
      </c>
      <c r="N11" s="18"/>
      <c r="O11" s="15">
        <f t="shared" ref="O11:Z11" si="23">10/6*B11</f>
        <v>4.8333333333333339E-2</v>
      </c>
      <c r="P11" s="15">
        <f t="shared" si="23"/>
        <v>0.03</v>
      </c>
      <c r="Q11" s="15">
        <f t="shared" si="23"/>
        <v>1.8333333333333333E-2</v>
      </c>
      <c r="R11" s="15">
        <f t="shared" si="23"/>
        <v>1.8333333333333333E-2</v>
      </c>
      <c r="S11" s="15">
        <f t="shared" si="23"/>
        <v>1.8333333333333333E-2</v>
      </c>
      <c r="T11" s="15">
        <f t="shared" si="23"/>
        <v>2.416666666666667E-2</v>
      </c>
      <c r="U11" s="15">
        <f t="shared" si="23"/>
        <v>4.6666666666666669E-2</v>
      </c>
      <c r="V11" s="15">
        <f t="shared" si="23"/>
        <v>7.0000000000000007E-2</v>
      </c>
      <c r="W11" s="15">
        <f t="shared" si="23"/>
        <v>7.8333333333333338E-2</v>
      </c>
      <c r="X11" s="15">
        <f t="shared" si="23"/>
        <v>8.666666666666667E-2</v>
      </c>
      <c r="Y11" s="15">
        <f t="shared" si="23"/>
        <v>8.666666666666667E-2</v>
      </c>
      <c r="Z11" s="15">
        <f t="shared" si="23"/>
        <v>8.666666666666667E-2</v>
      </c>
    </row>
    <row r="12" spans="1:26" ht="16.5" customHeight="1">
      <c r="A12" s="14" t="s">
        <v>23</v>
      </c>
      <c r="B12" s="15">
        <v>3.1E-2</v>
      </c>
      <c r="C12" s="16">
        <v>0.02</v>
      </c>
      <c r="D12" s="16">
        <v>1.26E-2</v>
      </c>
      <c r="E12" s="16">
        <v>9.4999999999999998E-3</v>
      </c>
      <c r="F12" s="16">
        <v>9.5200000000000007E-3</v>
      </c>
      <c r="G12" s="17">
        <v>1.43E-2</v>
      </c>
      <c r="H12" s="17">
        <v>2.9000000000000001E-2</v>
      </c>
      <c r="I12" s="16">
        <v>4.9399999999999999E-2</v>
      </c>
      <c r="J12" s="16">
        <f t="shared" ref="J12:K12" si="24">I12+0.5%</f>
        <v>5.4399999999999997E-2</v>
      </c>
      <c r="K12" s="16">
        <f t="shared" si="24"/>
        <v>5.9399999999999994E-2</v>
      </c>
      <c r="L12" s="16">
        <f t="shared" ref="L12:M12" si="25">K12</f>
        <v>5.9399999999999994E-2</v>
      </c>
      <c r="M12" s="16">
        <f t="shared" si="25"/>
        <v>5.9399999999999994E-2</v>
      </c>
      <c r="N12" s="18"/>
      <c r="O12" s="15">
        <f t="shared" ref="O12:Z12" si="26">10/6*B12</f>
        <v>5.1666666666666666E-2</v>
      </c>
      <c r="P12" s="15">
        <f t="shared" si="26"/>
        <v>3.3333333333333333E-2</v>
      </c>
      <c r="Q12" s="15">
        <f t="shared" si="26"/>
        <v>2.1000000000000001E-2</v>
      </c>
      <c r="R12" s="15">
        <f t="shared" si="26"/>
        <v>1.5833333333333335E-2</v>
      </c>
      <c r="S12" s="15">
        <f t="shared" si="26"/>
        <v>1.5866666666666668E-2</v>
      </c>
      <c r="T12" s="15">
        <f t="shared" si="26"/>
        <v>2.3833333333333335E-2</v>
      </c>
      <c r="U12" s="15">
        <f t="shared" si="26"/>
        <v>4.8333333333333339E-2</v>
      </c>
      <c r="V12" s="15">
        <f t="shared" si="26"/>
        <v>8.2333333333333342E-2</v>
      </c>
      <c r="W12" s="15">
        <f t="shared" si="26"/>
        <v>9.0666666666666659E-2</v>
      </c>
      <c r="X12" s="15">
        <f t="shared" si="26"/>
        <v>9.8999999999999991E-2</v>
      </c>
      <c r="Y12" s="15">
        <f t="shared" si="26"/>
        <v>9.8999999999999991E-2</v>
      </c>
      <c r="Z12" s="15">
        <f t="shared" si="26"/>
        <v>9.8999999999999991E-2</v>
      </c>
    </row>
    <row r="13" spans="1:26" ht="16.5" customHeight="1">
      <c r="A13" s="19" t="s">
        <v>24</v>
      </c>
      <c r="B13" s="15">
        <v>2.7699999999999999E-2</v>
      </c>
      <c r="C13" s="16">
        <v>2.1499999999999998E-2</v>
      </c>
      <c r="D13" s="16">
        <v>1.0800000000000001E-2</v>
      </c>
      <c r="E13" s="16">
        <v>1.0800000000000001E-2</v>
      </c>
      <c r="F13" s="17">
        <v>1.0800000000000001E-2</v>
      </c>
      <c r="G13" s="17">
        <v>1.15E-2</v>
      </c>
      <c r="H13" s="17">
        <v>2.7E-2</v>
      </c>
      <c r="I13" s="16">
        <v>4.2000000000000003E-2</v>
      </c>
      <c r="J13" s="16">
        <f t="shared" ref="J13:K13" si="27">I13+0.5%</f>
        <v>4.7E-2</v>
      </c>
      <c r="K13" s="16">
        <f t="shared" si="27"/>
        <v>5.1999999999999998E-2</v>
      </c>
      <c r="L13" s="16">
        <f t="shared" ref="L13:M13" si="28">K13</f>
        <v>5.1999999999999998E-2</v>
      </c>
      <c r="M13" s="16">
        <f t="shared" si="28"/>
        <v>5.1999999999999998E-2</v>
      </c>
      <c r="N13" s="18"/>
      <c r="O13" s="15">
        <f t="shared" ref="O13:Z13" si="29">10/6*B13</f>
        <v>4.6166666666666668E-2</v>
      </c>
      <c r="P13" s="15">
        <f t="shared" si="29"/>
        <v>3.5833333333333335E-2</v>
      </c>
      <c r="Q13" s="15">
        <f t="shared" si="29"/>
        <v>1.8000000000000002E-2</v>
      </c>
      <c r="R13" s="15">
        <f t="shared" si="29"/>
        <v>1.8000000000000002E-2</v>
      </c>
      <c r="S13" s="15">
        <f t="shared" si="29"/>
        <v>1.8000000000000002E-2</v>
      </c>
      <c r="T13" s="15">
        <f t="shared" si="29"/>
        <v>1.9166666666666669E-2</v>
      </c>
      <c r="U13" s="15">
        <f t="shared" si="29"/>
        <v>4.4999999999999998E-2</v>
      </c>
      <c r="V13" s="15">
        <f t="shared" si="29"/>
        <v>7.0000000000000007E-2</v>
      </c>
      <c r="W13" s="15">
        <f t="shared" si="29"/>
        <v>7.8333333333333338E-2</v>
      </c>
      <c r="X13" s="15">
        <f t="shared" si="29"/>
        <v>8.666666666666667E-2</v>
      </c>
      <c r="Y13" s="15">
        <f t="shared" si="29"/>
        <v>8.666666666666667E-2</v>
      </c>
      <c r="Z13" s="15">
        <f t="shared" si="29"/>
        <v>8.666666666666667E-2</v>
      </c>
    </row>
    <row r="14" spans="1:26" ht="16.5" customHeight="1">
      <c r="A14" s="19" t="s">
        <v>25</v>
      </c>
      <c r="B14" s="15">
        <v>2.5100000000000001E-2</v>
      </c>
      <c r="C14" s="16">
        <v>1.9E-2</v>
      </c>
      <c r="D14" s="16">
        <v>9.5200000000000007E-3</v>
      </c>
      <c r="E14" s="16">
        <v>9.5200000000000007E-3</v>
      </c>
      <c r="F14" s="16">
        <v>9.5200000000000007E-3</v>
      </c>
      <c r="G14" s="17">
        <v>1.6E-2</v>
      </c>
      <c r="H14" s="17">
        <v>2.4199999999999999E-2</v>
      </c>
      <c r="I14" s="16">
        <v>0.03</v>
      </c>
      <c r="J14" s="16">
        <f t="shared" ref="J14:K14" si="30">I14+0.5%</f>
        <v>3.4999999999999996E-2</v>
      </c>
      <c r="K14" s="16">
        <f t="shared" si="30"/>
        <v>3.9999999999999994E-2</v>
      </c>
      <c r="L14" s="16">
        <f t="shared" ref="L14:M14" si="31">K14</f>
        <v>3.9999999999999994E-2</v>
      </c>
      <c r="M14" s="16">
        <f t="shared" si="31"/>
        <v>3.9999999999999994E-2</v>
      </c>
      <c r="N14" s="18"/>
      <c r="O14" s="15">
        <f t="shared" ref="O14:Z14" si="32">10/6*B14</f>
        <v>4.1833333333333333E-2</v>
      </c>
      <c r="P14" s="15">
        <f t="shared" si="32"/>
        <v>3.1666666666666669E-2</v>
      </c>
      <c r="Q14" s="15">
        <f t="shared" si="32"/>
        <v>1.5866666666666668E-2</v>
      </c>
      <c r="R14" s="15">
        <f t="shared" si="32"/>
        <v>1.5866666666666668E-2</v>
      </c>
      <c r="S14" s="15">
        <f t="shared" si="32"/>
        <v>1.5866666666666668E-2</v>
      </c>
      <c r="T14" s="15">
        <f t="shared" si="32"/>
        <v>2.6666666666666668E-2</v>
      </c>
      <c r="U14" s="15">
        <f t="shared" si="32"/>
        <v>4.0333333333333332E-2</v>
      </c>
      <c r="V14" s="15">
        <f t="shared" si="32"/>
        <v>0.05</v>
      </c>
      <c r="W14" s="15">
        <f t="shared" si="32"/>
        <v>5.8333333333333327E-2</v>
      </c>
      <c r="X14" s="15">
        <f t="shared" si="32"/>
        <v>6.6666666666666666E-2</v>
      </c>
      <c r="Y14" s="15">
        <f t="shared" si="32"/>
        <v>6.6666666666666666E-2</v>
      </c>
      <c r="Z14" s="15">
        <f t="shared" si="32"/>
        <v>6.6666666666666666E-2</v>
      </c>
    </row>
    <row r="15" spans="1:26" ht="16.5" customHeight="1">
      <c r="A15" s="19" t="s">
        <v>26</v>
      </c>
      <c r="B15" s="15">
        <v>2.29E-2</v>
      </c>
      <c r="C15" s="16">
        <v>1.7500000000000002E-2</v>
      </c>
      <c r="D15" s="16">
        <v>8.9600000000000009E-3</v>
      </c>
      <c r="E15" s="16">
        <v>8.9600000000000009E-3</v>
      </c>
      <c r="F15" s="16">
        <v>8.9600000000000009E-3</v>
      </c>
      <c r="G15" s="17">
        <v>1.3999999999999999E-2</v>
      </c>
      <c r="H15" s="17">
        <v>2.3400000000000001E-2</v>
      </c>
      <c r="I15" s="16">
        <v>4.2000000000000003E-2</v>
      </c>
      <c r="J15" s="16">
        <f t="shared" ref="J15:K15" si="33">I15+0.5%</f>
        <v>4.7E-2</v>
      </c>
      <c r="K15" s="16">
        <f t="shared" si="33"/>
        <v>5.1999999999999998E-2</v>
      </c>
      <c r="L15" s="16">
        <f t="shared" ref="L15:M15" si="34">K15</f>
        <v>5.1999999999999998E-2</v>
      </c>
      <c r="M15" s="16">
        <f t="shared" si="34"/>
        <v>5.1999999999999998E-2</v>
      </c>
      <c r="N15" s="18"/>
      <c r="O15" s="15">
        <f t="shared" ref="O15:Z15" si="35">10/6*B15</f>
        <v>3.8166666666666668E-2</v>
      </c>
      <c r="P15" s="15">
        <f t="shared" si="35"/>
        <v>2.9166666666666671E-2</v>
      </c>
      <c r="Q15" s="15">
        <f t="shared" si="35"/>
        <v>1.4933333333333335E-2</v>
      </c>
      <c r="R15" s="15">
        <f t="shared" si="35"/>
        <v>1.4933333333333335E-2</v>
      </c>
      <c r="S15" s="15">
        <f t="shared" si="35"/>
        <v>1.4933333333333335E-2</v>
      </c>
      <c r="T15" s="15">
        <f t="shared" si="35"/>
        <v>2.3333333333333331E-2</v>
      </c>
      <c r="U15" s="15">
        <f t="shared" si="35"/>
        <v>3.9E-2</v>
      </c>
      <c r="V15" s="15">
        <f t="shared" si="35"/>
        <v>7.0000000000000007E-2</v>
      </c>
      <c r="W15" s="15">
        <f t="shared" si="35"/>
        <v>7.8333333333333338E-2</v>
      </c>
      <c r="X15" s="15">
        <f t="shared" si="35"/>
        <v>8.666666666666667E-2</v>
      </c>
      <c r="Y15" s="15">
        <f t="shared" si="35"/>
        <v>8.666666666666667E-2</v>
      </c>
      <c r="Z15" s="15">
        <f t="shared" si="35"/>
        <v>8.666666666666667E-2</v>
      </c>
    </row>
    <row r="16" spans="1:26" ht="16.5" customHeight="1">
      <c r="A16" s="19" t="s">
        <v>27</v>
      </c>
      <c r="B16" s="15">
        <v>2.5000000000000001E-2</v>
      </c>
      <c r="C16" s="16">
        <v>1.4999999999999999E-2</v>
      </c>
      <c r="D16" s="16">
        <v>8.5000000000000006E-3</v>
      </c>
      <c r="E16" s="16">
        <v>8.5000000000000006E-3</v>
      </c>
      <c r="F16" s="16">
        <v>8.5000000000000006E-3</v>
      </c>
      <c r="G16" s="17">
        <v>1.2E-2</v>
      </c>
      <c r="H16" s="17">
        <v>2.1999999999999999E-2</v>
      </c>
      <c r="I16" s="16">
        <v>3.9E-2</v>
      </c>
      <c r="J16" s="16">
        <f t="shared" ref="J16:K16" si="36">I16+0.5%</f>
        <v>4.3999999999999997E-2</v>
      </c>
      <c r="K16" s="16">
        <f t="shared" si="36"/>
        <v>4.8999999999999995E-2</v>
      </c>
      <c r="L16" s="16">
        <f t="shared" ref="L16:M16" si="37">K16</f>
        <v>4.8999999999999995E-2</v>
      </c>
      <c r="M16" s="16">
        <f t="shared" si="37"/>
        <v>4.8999999999999995E-2</v>
      </c>
      <c r="N16" s="18"/>
      <c r="O16" s="15">
        <f t="shared" ref="O16:Z16" si="38">10/6*B16</f>
        <v>4.1666666666666671E-2</v>
      </c>
      <c r="P16" s="15">
        <f t="shared" si="38"/>
        <v>2.5000000000000001E-2</v>
      </c>
      <c r="Q16" s="15">
        <f t="shared" si="38"/>
        <v>1.4166666666666668E-2</v>
      </c>
      <c r="R16" s="15">
        <f t="shared" si="38"/>
        <v>1.4166666666666668E-2</v>
      </c>
      <c r="S16" s="15">
        <f t="shared" si="38"/>
        <v>1.4166666666666668E-2</v>
      </c>
      <c r="T16" s="15">
        <f t="shared" si="38"/>
        <v>0.02</v>
      </c>
      <c r="U16" s="15">
        <f t="shared" si="38"/>
        <v>3.6666666666666667E-2</v>
      </c>
      <c r="V16" s="15">
        <f t="shared" si="38"/>
        <v>6.5000000000000002E-2</v>
      </c>
      <c r="W16" s="15">
        <f t="shared" si="38"/>
        <v>7.3333333333333334E-2</v>
      </c>
      <c r="X16" s="15">
        <f t="shared" si="38"/>
        <v>8.1666666666666665E-2</v>
      </c>
      <c r="Y16" s="15">
        <f t="shared" si="38"/>
        <v>8.1666666666666665E-2</v>
      </c>
      <c r="Z16" s="15">
        <f t="shared" si="38"/>
        <v>8.1666666666666665E-2</v>
      </c>
    </row>
    <row r="17" spans="1:26" ht="16.5" customHeight="1">
      <c r="A17" s="19" t="s">
        <v>28</v>
      </c>
      <c r="B17" s="15">
        <v>3.6999999999999998E-2</v>
      </c>
      <c r="C17" s="16">
        <v>2.7199999999999998E-2</v>
      </c>
      <c r="D17" s="16">
        <v>1.5800000000000002E-2</v>
      </c>
      <c r="E17" s="16">
        <v>1.3299999999999999E-2</v>
      </c>
      <c r="F17" s="17">
        <v>1.3299999999999999E-2</v>
      </c>
      <c r="G17" s="17">
        <v>2.2499999999999999E-2</v>
      </c>
      <c r="H17" s="17">
        <v>3.3000000000000002E-2</v>
      </c>
      <c r="I17" s="16">
        <v>7.1499999999999994E-2</v>
      </c>
      <c r="J17" s="16">
        <f t="shared" ref="J17:K17" si="39">I17+0.5%</f>
        <v>7.6499999999999999E-2</v>
      </c>
      <c r="K17" s="16">
        <f t="shared" si="39"/>
        <v>8.1500000000000003E-2</v>
      </c>
      <c r="L17" s="16">
        <f t="shared" ref="L17:M17" si="40">K17</f>
        <v>8.1500000000000003E-2</v>
      </c>
      <c r="M17" s="16">
        <f t="shared" si="40"/>
        <v>8.1500000000000003E-2</v>
      </c>
      <c r="N17" s="18"/>
      <c r="O17" s="15">
        <f t="shared" ref="O17:Z17" si="41">10/6*B17</f>
        <v>6.1666666666666668E-2</v>
      </c>
      <c r="P17" s="15">
        <f t="shared" si="41"/>
        <v>4.533333333333333E-2</v>
      </c>
      <c r="Q17" s="15">
        <f t="shared" si="41"/>
        <v>2.6333333333333337E-2</v>
      </c>
      <c r="R17" s="15">
        <f t="shared" si="41"/>
        <v>2.2166666666666668E-2</v>
      </c>
      <c r="S17" s="15">
        <f t="shared" si="41"/>
        <v>2.2166666666666668E-2</v>
      </c>
      <c r="T17" s="15">
        <f t="shared" si="41"/>
        <v>3.7499999999999999E-2</v>
      </c>
      <c r="U17" s="15">
        <f t="shared" si="41"/>
        <v>5.5000000000000007E-2</v>
      </c>
      <c r="V17" s="15">
        <f t="shared" si="41"/>
        <v>0.11916666666666666</v>
      </c>
      <c r="W17" s="15">
        <f t="shared" si="41"/>
        <v>0.1275</v>
      </c>
      <c r="X17" s="15">
        <f t="shared" si="41"/>
        <v>0.13583333333333333</v>
      </c>
      <c r="Y17" s="15">
        <f t="shared" si="41"/>
        <v>0.13583333333333333</v>
      </c>
      <c r="Z17" s="15">
        <f t="shared" si="41"/>
        <v>0.13583333333333333</v>
      </c>
    </row>
    <row r="18" spans="1:26" ht="16.5" customHeight="1">
      <c r="A18" s="19" t="s">
        <v>29</v>
      </c>
      <c r="B18" s="15">
        <v>2.3199999999999998E-2</v>
      </c>
      <c r="C18" s="16">
        <v>1.7000000000000001E-2</v>
      </c>
      <c r="D18" s="16">
        <v>9.4999999999999998E-3</v>
      </c>
      <c r="E18" s="16">
        <v>9.4999999999999998E-3</v>
      </c>
      <c r="F18" s="16">
        <v>9.4999999999999998E-3</v>
      </c>
      <c r="G18" s="17">
        <v>1.2E-2</v>
      </c>
      <c r="H18" s="17">
        <v>2.5000000000000001E-2</v>
      </c>
      <c r="I18" s="16">
        <v>3.2500000000000001E-2</v>
      </c>
      <c r="J18" s="16">
        <f t="shared" ref="J18:K18" si="42">I18+0.5%</f>
        <v>3.7499999999999999E-2</v>
      </c>
      <c r="K18" s="16">
        <f t="shared" si="42"/>
        <v>4.2499999999999996E-2</v>
      </c>
      <c r="L18" s="16">
        <f t="shared" ref="L18:M18" si="43">K18</f>
        <v>4.2499999999999996E-2</v>
      </c>
      <c r="M18" s="16">
        <f t="shared" si="43"/>
        <v>4.2499999999999996E-2</v>
      </c>
      <c r="N18" s="18"/>
      <c r="O18" s="15">
        <f t="shared" ref="O18:Z18" si="44">10/6*B18</f>
        <v>3.8666666666666669E-2</v>
      </c>
      <c r="P18" s="15">
        <f t="shared" si="44"/>
        <v>2.8333333333333335E-2</v>
      </c>
      <c r="Q18" s="15">
        <f t="shared" si="44"/>
        <v>1.5833333333333335E-2</v>
      </c>
      <c r="R18" s="15">
        <f t="shared" si="44"/>
        <v>1.5833333333333335E-2</v>
      </c>
      <c r="S18" s="15">
        <f t="shared" si="44"/>
        <v>1.5833333333333335E-2</v>
      </c>
      <c r="T18" s="15">
        <f t="shared" si="44"/>
        <v>0.02</v>
      </c>
      <c r="U18" s="15">
        <f t="shared" si="44"/>
        <v>4.1666666666666671E-2</v>
      </c>
      <c r="V18" s="15">
        <f t="shared" si="44"/>
        <v>5.4166666666666669E-2</v>
      </c>
      <c r="W18" s="15">
        <f t="shared" si="44"/>
        <v>6.25E-2</v>
      </c>
      <c r="X18" s="15">
        <f t="shared" si="44"/>
        <v>7.0833333333333331E-2</v>
      </c>
      <c r="Y18" s="15">
        <f t="shared" si="44"/>
        <v>7.0833333333333331E-2</v>
      </c>
      <c r="Z18" s="15">
        <f t="shared" si="44"/>
        <v>7.0833333333333331E-2</v>
      </c>
    </row>
    <row r="19" spans="1:26" ht="16.5" customHeight="1">
      <c r="A19" s="19" t="s">
        <v>30</v>
      </c>
      <c r="B19" s="15">
        <v>1.35E-2</v>
      </c>
      <c r="C19" s="16">
        <v>0.01</v>
      </c>
      <c r="D19" s="16">
        <v>8.9999999999999993E-3</v>
      </c>
      <c r="E19" s="16">
        <v>8.9999999999999993E-3</v>
      </c>
      <c r="F19" s="16">
        <v>8.9999999999999993E-3</v>
      </c>
      <c r="G19" s="17">
        <v>1.2E-2</v>
      </c>
      <c r="H19" s="17">
        <v>1.7999999999999999E-2</v>
      </c>
      <c r="I19" s="16">
        <v>2.1000000000000001E-2</v>
      </c>
      <c r="J19" s="16">
        <f t="shared" ref="J19:K19" si="45">I19+0.5%</f>
        <v>2.6000000000000002E-2</v>
      </c>
      <c r="K19" s="16">
        <f t="shared" si="45"/>
        <v>3.1000000000000003E-2</v>
      </c>
      <c r="L19" s="16">
        <f t="shared" ref="L19:M19" si="46">K19</f>
        <v>3.1000000000000003E-2</v>
      </c>
      <c r="M19" s="16">
        <f t="shared" si="46"/>
        <v>3.1000000000000003E-2</v>
      </c>
      <c r="N19" s="18"/>
      <c r="O19" s="15">
        <f t="shared" ref="O19:Z19" si="47">10/6*B19</f>
        <v>2.2499999999999999E-2</v>
      </c>
      <c r="P19" s="15">
        <f t="shared" si="47"/>
        <v>1.6666666666666666E-2</v>
      </c>
      <c r="Q19" s="15">
        <f t="shared" si="47"/>
        <v>1.4999999999999999E-2</v>
      </c>
      <c r="R19" s="15">
        <f t="shared" si="47"/>
        <v>1.4999999999999999E-2</v>
      </c>
      <c r="S19" s="15">
        <f t="shared" si="47"/>
        <v>1.4999999999999999E-2</v>
      </c>
      <c r="T19" s="15">
        <f t="shared" si="47"/>
        <v>0.02</v>
      </c>
      <c r="U19" s="15">
        <f t="shared" si="47"/>
        <v>0.03</v>
      </c>
      <c r="V19" s="15">
        <f t="shared" si="47"/>
        <v>3.5000000000000003E-2</v>
      </c>
      <c r="W19" s="15">
        <f t="shared" si="47"/>
        <v>4.3333333333333342E-2</v>
      </c>
      <c r="X19" s="15">
        <f t="shared" si="47"/>
        <v>5.1666666666666673E-2</v>
      </c>
      <c r="Y19" s="15">
        <f t="shared" si="47"/>
        <v>5.1666666666666673E-2</v>
      </c>
      <c r="Z19" s="15">
        <f t="shared" si="47"/>
        <v>5.1666666666666673E-2</v>
      </c>
    </row>
    <row r="20" spans="1:26" ht="16.5" customHeight="1">
      <c r="A20" s="19" t="s">
        <v>31</v>
      </c>
      <c r="B20" s="15">
        <v>3.5499999999999997E-2</v>
      </c>
      <c r="C20" s="16">
        <v>2.58E-2</v>
      </c>
      <c r="D20" s="16">
        <v>1.78E-2</v>
      </c>
      <c r="E20" s="16">
        <v>1.35E-2</v>
      </c>
      <c r="F20" s="17">
        <v>1.35E-2</v>
      </c>
      <c r="G20" s="17">
        <v>2.58E-2</v>
      </c>
      <c r="H20" s="17">
        <v>3.2500000000000001E-2</v>
      </c>
      <c r="I20" s="16">
        <v>6.6000000000000003E-2</v>
      </c>
      <c r="J20" s="16">
        <f t="shared" ref="J20:K20" si="48">I20+0.5%</f>
        <v>7.1000000000000008E-2</v>
      </c>
      <c r="K20" s="16">
        <f t="shared" si="48"/>
        <v>7.6000000000000012E-2</v>
      </c>
      <c r="L20" s="16">
        <f t="shared" ref="L20:M20" si="49">K20</f>
        <v>7.6000000000000012E-2</v>
      </c>
      <c r="M20" s="16">
        <f t="shared" si="49"/>
        <v>7.6000000000000012E-2</v>
      </c>
      <c r="N20" s="18"/>
      <c r="O20" s="15">
        <f t="shared" ref="O20:Z20" si="50">10/6*B20</f>
        <v>5.9166666666666666E-2</v>
      </c>
      <c r="P20" s="15">
        <f t="shared" si="50"/>
        <v>4.3000000000000003E-2</v>
      </c>
      <c r="Q20" s="15">
        <f t="shared" si="50"/>
        <v>2.9666666666666668E-2</v>
      </c>
      <c r="R20" s="15">
        <f t="shared" si="50"/>
        <v>2.2499999999999999E-2</v>
      </c>
      <c r="S20" s="15">
        <f t="shared" si="50"/>
        <v>2.2499999999999999E-2</v>
      </c>
      <c r="T20" s="15">
        <f t="shared" si="50"/>
        <v>4.3000000000000003E-2</v>
      </c>
      <c r="U20" s="15">
        <f t="shared" si="50"/>
        <v>5.4166666666666669E-2</v>
      </c>
      <c r="V20" s="15">
        <f t="shared" si="50"/>
        <v>0.11000000000000001</v>
      </c>
      <c r="W20" s="15">
        <f t="shared" si="50"/>
        <v>0.11833333333333335</v>
      </c>
      <c r="X20" s="15">
        <f t="shared" si="50"/>
        <v>0.12666666666666671</v>
      </c>
      <c r="Y20" s="15">
        <f t="shared" si="50"/>
        <v>0.12666666666666671</v>
      </c>
      <c r="Z20" s="15">
        <f t="shared" si="50"/>
        <v>0.12666666666666671</v>
      </c>
    </row>
    <row r="21" spans="1:26" ht="16.5" customHeight="1">
      <c r="A21" s="20" t="s">
        <v>32</v>
      </c>
      <c r="B21" s="21">
        <v>3.5000000000000003E-2</v>
      </c>
      <c r="C21" s="22">
        <v>2.5999999999999999E-2</v>
      </c>
      <c r="D21" s="22">
        <v>1.7999999999999999E-2</v>
      </c>
      <c r="E21" s="22">
        <v>1.54E-2</v>
      </c>
      <c r="F21" s="23">
        <v>1.54E-2</v>
      </c>
      <c r="G21" s="23">
        <v>2.4E-2</v>
      </c>
      <c r="H21" s="24">
        <v>3.0499999999999999E-2</v>
      </c>
      <c r="I21" s="22">
        <v>7.1499999999999994E-2</v>
      </c>
      <c r="J21" s="16">
        <f t="shared" ref="J21:K21" si="51">I21+0.5%</f>
        <v>7.6499999999999999E-2</v>
      </c>
      <c r="K21" s="16">
        <f t="shared" si="51"/>
        <v>8.1500000000000003E-2</v>
      </c>
      <c r="L21" s="16">
        <f t="shared" ref="L21:M21" si="52">K21</f>
        <v>8.1500000000000003E-2</v>
      </c>
      <c r="M21" s="16">
        <f t="shared" si="52"/>
        <v>8.1500000000000003E-2</v>
      </c>
      <c r="N21" s="18"/>
      <c r="O21" s="15">
        <f t="shared" ref="O21:Z21" si="53">10/6*B21</f>
        <v>5.8333333333333341E-2</v>
      </c>
      <c r="P21" s="15">
        <f t="shared" si="53"/>
        <v>4.3333333333333335E-2</v>
      </c>
      <c r="Q21" s="15">
        <f t="shared" si="53"/>
        <v>0.03</v>
      </c>
      <c r="R21" s="15">
        <f t="shared" si="53"/>
        <v>2.5666666666666667E-2</v>
      </c>
      <c r="S21" s="15">
        <f t="shared" si="53"/>
        <v>2.5666666666666667E-2</v>
      </c>
      <c r="T21" s="15">
        <f t="shared" si="53"/>
        <v>0.04</v>
      </c>
      <c r="U21" s="15">
        <f t="shared" si="53"/>
        <v>5.0833333333333335E-2</v>
      </c>
      <c r="V21" s="15">
        <f t="shared" si="53"/>
        <v>0.11916666666666666</v>
      </c>
      <c r="W21" s="15">
        <f t="shared" si="53"/>
        <v>0.1275</v>
      </c>
      <c r="X21" s="15">
        <f t="shared" si="53"/>
        <v>0.13583333333333333</v>
      </c>
      <c r="Y21" s="15">
        <f t="shared" si="53"/>
        <v>0.13583333333333333</v>
      </c>
      <c r="Z21" s="15">
        <f t="shared" si="53"/>
        <v>0.13583333333333333</v>
      </c>
    </row>
    <row r="22" spans="1:26" ht="12.7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</row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JIfjD1WeihJhxThwzqbWzJORE1Dy8/9YMhuYHDeYcmDbubm/A30bSxQECKpcYa2HyVRFjyXComB87Tssjhp1FA==" saltValue="g5YDcJvEZHaVtsZfQtzVOw==" spinCount="100000" sheet="1" objects="1" scenarios="1" selectLockedCells="1" selectUnlockedCells="1"/>
  <mergeCells count="1">
    <mergeCell ref="A2:H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B1:N1000"/>
  <sheetViews>
    <sheetView workbookViewId="0">
      <selection activeCell="E2" sqref="E2"/>
    </sheetView>
  </sheetViews>
  <sheetFormatPr baseColWidth="10" defaultColWidth="14.44140625" defaultRowHeight="15" customHeight="1"/>
  <cols>
    <col min="1" max="1" width="2.109375" customWidth="1"/>
    <col min="2" max="2" width="79.109375" customWidth="1"/>
    <col min="3" max="14" width="15.6640625" customWidth="1"/>
    <col min="15" max="26" width="10" customWidth="1"/>
  </cols>
  <sheetData>
    <row r="1" spans="2:14" ht="45.75" customHeight="1">
      <c r="B1" s="27" t="s">
        <v>33</v>
      </c>
      <c r="C1" s="57" t="s">
        <v>34</v>
      </c>
      <c r="D1" s="58"/>
      <c r="E1" s="28">
        <f>'Hoja 1'!B12</f>
        <v>50000</v>
      </c>
      <c r="F1" s="29"/>
    </row>
    <row r="2" spans="2:14" ht="13.5" customHeight="1">
      <c r="B2" s="30" t="s">
        <v>2</v>
      </c>
      <c r="C2" s="9" t="s">
        <v>35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31" t="s">
        <v>9</v>
      </c>
      <c r="J2" s="32" t="s">
        <v>10</v>
      </c>
      <c r="K2" s="32" t="s">
        <v>11</v>
      </c>
      <c r="L2" s="32" t="s">
        <v>12</v>
      </c>
      <c r="M2" s="32" t="s">
        <v>13</v>
      </c>
      <c r="N2" s="32" t="s">
        <v>14</v>
      </c>
    </row>
    <row r="3" spans="2:14" ht="16.5" customHeight="1">
      <c r="B3" s="33" t="s">
        <v>36</v>
      </c>
      <c r="C3" s="34">
        <f>MAX(400,$E$1*tasas!O4*1.0615)</f>
        <v>2211.4583333333339</v>
      </c>
      <c r="D3" s="34">
        <f>MAX(400,$E$1*tasas!P4*1.0615)</f>
        <v>1503.791666666667</v>
      </c>
      <c r="E3" s="34">
        <f>MAX(400,$E$1*tasas!Q4*1.0615)</f>
        <v>840.35416666666686</v>
      </c>
      <c r="F3" s="34">
        <f>MAX(400,$E$1*tasas!R4*1.0615)</f>
        <v>840.35416666666686</v>
      </c>
      <c r="G3" s="34">
        <f>MAX(400,$E$1*tasas!S4*1.0615)</f>
        <v>707.66666666666686</v>
      </c>
      <c r="H3" s="34">
        <f>MAX(400,$E$1*tasas!T4*1.0615)</f>
        <v>1114.575</v>
      </c>
      <c r="I3" s="34">
        <f>MAX(400,$E$1*tasas!U4*1.0615)</f>
        <v>2123</v>
      </c>
      <c r="J3" s="35">
        <f>MAX(500,$E$1*tasas!V4*1.0615)</f>
        <v>2653.7500000000005</v>
      </c>
      <c r="K3" s="35">
        <f>MAX(500,$E$1*tasas!W4*1.0615)</f>
        <v>3096.041666666667</v>
      </c>
      <c r="L3" s="35">
        <f>MAX(500,$E$1*tasas!X4*1.0615)</f>
        <v>3538.3333333333339</v>
      </c>
      <c r="M3" s="35">
        <f>MAX(500,$E$1*tasas!Y4*1.0615)</f>
        <v>3538.3333333333339</v>
      </c>
      <c r="N3" s="35">
        <f>MAX(500,$E$1*tasas!Z4*1.0615)</f>
        <v>3538.3333333333339</v>
      </c>
    </row>
    <row r="4" spans="2:14" ht="16.5" customHeight="1">
      <c r="B4" s="36" t="s">
        <v>37</v>
      </c>
      <c r="C4" s="34">
        <f>MAX(400,$E$1*tasas!O5*1.0615)</f>
        <v>2034.5416666666672</v>
      </c>
      <c r="D4" s="34">
        <f>MAX(400,$E$1*tasas!P5*1.0615)</f>
        <v>1326.8750000000002</v>
      </c>
      <c r="E4" s="34">
        <f>MAX(400,$E$1*tasas!Q5*1.0615)</f>
        <v>796.12500000000011</v>
      </c>
      <c r="F4" s="34">
        <f>MAX(400,$E$1*tasas!R5*1.0615)</f>
        <v>796.12500000000011</v>
      </c>
      <c r="G4" s="34">
        <f>MAX(400,$E$1*tasas!S5*1.0615)</f>
        <v>707.66666666666686</v>
      </c>
      <c r="H4" s="34">
        <f>MAX(400,$E$1*tasas!T5*1.0615)</f>
        <v>973.04166666666674</v>
      </c>
      <c r="I4" s="34">
        <f>MAX(400,$E$1*tasas!U5*1.0615)</f>
        <v>1990.3125000000002</v>
      </c>
      <c r="J4" s="35">
        <f>MAX(500,$E$1*tasas!V5*1.0615)</f>
        <v>2476.8333333333339</v>
      </c>
      <c r="K4" s="35">
        <f>MAX(500,$E$1*tasas!W5*1.0615)</f>
        <v>2919.1250000000009</v>
      </c>
      <c r="L4" s="35">
        <f>MAX(500,$E$1*tasas!X5*1.0615)</f>
        <v>3361.4166666666674</v>
      </c>
      <c r="M4" s="35">
        <f>MAX(500,$E$1*tasas!Y5*1.0615)</f>
        <v>3361.4166666666674</v>
      </c>
      <c r="N4" s="35">
        <f>MAX(500,$E$1*tasas!Z5*1.0615)</f>
        <v>3361.4166666666674</v>
      </c>
    </row>
    <row r="5" spans="2:14" ht="16.5" customHeight="1">
      <c r="B5" s="36" t="s">
        <v>36</v>
      </c>
      <c r="C5" s="34">
        <f>MAX(400,$E$1*tasas!O6*1.0615)</f>
        <v>1769.166666666667</v>
      </c>
      <c r="D5" s="34">
        <f>MAX(400,$E$1*tasas!P6*1.0615)</f>
        <v>1061.5</v>
      </c>
      <c r="E5" s="34">
        <f>MAX(400,$E$1*tasas!Q6*1.0615)</f>
        <v>707.66666666666686</v>
      </c>
      <c r="F5" s="34">
        <f>MAX(400,$E$1*tasas!R6*1.0615)</f>
        <v>707.66666666666686</v>
      </c>
      <c r="G5" s="34">
        <f>MAX(400,$E$1*tasas!S6*1.0615)</f>
        <v>707.66666666666686</v>
      </c>
      <c r="H5" s="34">
        <f>MAX(400,$E$1*tasas!T6*1.0615)</f>
        <v>840.35416666666686</v>
      </c>
      <c r="I5" s="34">
        <f>MAX(400,$E$1*tasas!U6*1.0615)</f>
        <v>1592.2500000000002</v>
      </c>
      <c r="J5" s="35">
        <f>MAX(500,$E$1*tasas!V6*1.0615)</f>
        <v>1946.0833333333335</v>
      </c>
      <c r="K5" s="35">
        <f>MAX(500,$E$1*tasas!W6*1.0615)</f>
        <v>2388.3750000000005</v>
      </c>
      <c r="L5" s="35">
        <f>MAX(500,$E$1*tasas!X6*1.0615)</f>
        <v>2830.6666666666674</v>
      </c>
      <c r="M5" s="35">
        <f>MAX(500,$E$1*tasas!Y6*1.0615)</f>
        <v>2830.6666666666674</v>
      </c>
      <c r="N5" s="35">
        <f>MAX(500,$E$1*tasas!Z6*1.0615)</f>
        <v>2830.6666666666674</v>
      </c>
    </row>
    <row r="6" spans="2:14" ht="16.5" customHeight="1">
      <c r="B6" s="36" t="s">
        <v>38</v>
      </c>
      <c r="C6" s="34">
        <f>MAX(400,$E$1*tasas!O7*1.0615)</f>
        <v>2432.6041666666674</v>
      </c>
      <c r="D6" s="34">
        <f>MAX(400,$E$1*tasas!P7*1.0615)</f>
        <v>1972.6208333333334</v>
      </c>
      <c r="E6" s="34">
        <f>MAX(400,$E$1*tasas!Q7*1.0615)</f>
        <v>1326.8750000000002</v>
      </c>
      <c r="F6" s="34">
        <f>MAX(400,$E$1*tasas!R7*1.0615)</f>
        <v>1149.9583333333335</v>
      </c>
      <c r="G6" s="34">
        <f>MAX(400,$E$1*tasas!S7*1.0615)</f>
        <v>1149.9583333333335</v>
      </c>
      <c r="H6" s="34">
        <f>MAX(400,$E$1*tasas!T7*1.0615)</f>
        <v>1813.3958333333337</v>
      </c>
      <c r="I6" s="34">
        <f>MAX(400,$E$1*tasas!U7*1.0615)</f>
        <v>2591.8291666666669</v>
      </c>
      <c r="J6" s="35">
        <f>MAX(500,$E$1*tasas!V7*1.0615)</f>
        <v>4776.7500000000009</v>
      </c>
      <c r="K6" s="35">
        <f>MAX(500,$E$1*tasas!W7*1.0615)</f>
        <v>5219.041666666667</v>
      </c>
      <c r="L6" s="35">
        <f>MAX(500,$E$1*tasas!X7*1.0615)</f>
        <v>5661.3333333333348</v>
      </c>
      <c r="M6" s="35">
        <f>MAX(500,$E$1*tasas!Y7*1.0615)</f>
        <v>5661.3333333333348</v>
      </c>
      <c r="N6" s="35">
        <f>MAX(500,$E$1*tasas!Z7*1.0615)</f>
        <v>5661.3333333333348</v>
      </c>
    </row>
    <row r="7" spans="2:14" ht="16.5" customHeight="1">
      <c r="B7" s="36" t="s">
        <v>39</v>
      </c>
      <c r="C7" s="34">
        <f>MAX(400,$E$1*tasas!O8*1.0615)</f>
        <v>2752.8233333333333</v>
      </c>
      <c r="D7" s="34">
        <f>MAX(400,$E$1*tasas!P8*1.0615)</f>
        <v>2432.6041666666674</v>
      </c>
      <c r="E7" s="34">
        <f>MAX(400,$E$1*tasas!Q8*1.0615)</f>
        <v>1548.0208333333337</v>
      </c>
      <c r="F7" s="34">
        <f>MAX(400,$E$1*tasas!R8*1.0615)</f>
        <v>1326.8750000000002</v>
      </c>
      <c r="G7" s="34">
        <f>MAX(400,$E$1*tasas!S8*1.0615)</f>
        <v>1326.8750000000002</v>
      </c>
      <c r="H7" s="34">
        <f>MAX(400,$E$1*tasas!T8*1.0615)</f>
        <v>2034.5416666666672</v>
      </c>
      <c r="I7" s="34">
        <f>MAX(400,$E$1*tasas!U8*1.0615)</f>
        <v>3007.5833333333339</v>
      </c>
      <c r="J7" s="35">
        <f>MAX(500,$E$1*tasas!V8*1.0615)</f>
        <v>6324.7708333333339</v>
      </c>
      <c r="K7" s="35">
        <f>MAX(500,$E$1*tasas!W8*1.0615)</f>
        <v>6767.0625000000009</v>
      </c>
      <c r="L7" s="35">
        <f>MAX(500,$E$1*tasas!X8*1.0615)</f>
        <v>7209.3541666666679</v>
      </c>
      <c r="M7" s="35">
        <f>MAX(500,$E$1*tasas!Y8*1.0615)</f>
        <v>7209.3541666666679</v>
      </c>
      <c r="N7" s="35">
        <f>MAX(500,$E$1*tasas!Z8*1.0615)</f>
        <v>7209.3541666666679</v>
      </c>
    </row>
    <row r="8" spans="2:14" ht="16.5" customHeight="1">
      <c r="B8" s="37" t="s">
        <v>40</v>
      </c>
      <c r="C8" s="34">
        <f>MAX(400,$E$1*tasas!O9*1.0615)</f>
        <v>2742.2083333333339</v>
      </c>
      <c r="D8" s="34">
        <f>MAX(400,$E$1*tasas!P9*1.0615)</f>
        <v>2494.5250000000001</v>
      </c>
      <c r="E8" s="34">
        <f>MAX(400,$E$1*tasas!Q9*1.0615)</f>
        <v>1592.2500000000002</v>
      </c>
      <c r="F8" s="34">
        <f>MAX(400,$E$1*tasas!R9*1.0615)</f>
        <v>1335.7208333333333</v>
      </c>
      <c r="G8" s="34">
        <f>MAX(400,$E$1*tasas!S9*1.0615)</f>
        <v>1335.7208333333333</v>
      </c>
      <c r="H8" s="34">
        <f>MAX(400,$E$1*tasas!T9*1.0615)</f>
        <v>1990.3125000000002</v>
      </c>
      <c r="I8" s="34">
        <f>MAX(400,$E$1*tasas!U9*1.0615)</f>
        <v>2919.1250000000009</v>
      </c>
      <c r="J8" s="35">
        <f>MAX(500,$E$1*tasas!V9*1.0615)</f>
        <v>6324.7708333333339</v>
      </c>
      <c r="K8" s="35">
        <f>MAX(500,$E$1*tasas!W9*1.0615)</f>
        <v>6767.0625000000009</v>
      </c>
      <c r="L8" s="35">
        <f>MAX(500,$E$1*tasas!X9*1.0615)</f>
        <v>7209.3541666666679</v>
      </c>
      <c r="M8" s="35">
        <f>MAX(500,$E$1*tasas!Y9*1.0615)</f>
        <v>7209.3541666666679</v>
      </c>
      <c r="N8" s="35">
        <f>MAX(500,$E$1*tasas!Z9*1.0615)</f>
        <v>7209.3541666666679</v>
      </c>
    </row>
    <row r="9" spans="2:14" ht="16.5" customHeight="1">
      <c r="B9" s="36" t="s">
        <v>41</v>
      </c>
      <c r="C9" s="34">
        <f>MAX(400,$E$1*tasas!O10*1.0615)</f>
        <v>2211.4583333333339</v>
      </c>
      <c r="D9" s="34">
        <f>MAX(400,$E$1*tasas!P10*1.0615)</f>
        <v>1609.9416666666671</v>
      </c>
      <c r="E9" s="34">
        <f>MAX(400,$E$1*tasas!Q10*1.0615)</f>
        <v>973.04166666666674</v>
      </c>
      <c r="F9" s="34">
        <f>MAX(400,$E$1*tasas!R10*1.0615)</f>
        <v>884.58333333333348</v>
      </c>
      <c r="G9" s="34">
        <f>MAX(400,$E$1*tasas!S10*1.0615)</f>
        <v>884.58333333333348</v>
      </c>
      <c r="H9" s="34">
        <f>MAX(400,$E$1*tasas!T10*1.0615)</f>
        <v>1477.2541666666668</v>
      </c>
      <c r="I9" s="34">
        <f>MAX(400,$E$1*tasas!U10*1.0615)</f>
        <v>2653.7500000000005</v>
      </c>
      <c r="J9" s="35">
        <f>MAX(500,$E$1*tasas!V10*1.0615)</f>
        <v>3715.2500000000009</v>
      </c>
      <c r="K9" s="35">
        <f>MAX(500,$E$1*tasas!W10*1.0615)</f>
        <v>4157.541666666667</v>
      </c>
      <c r="L9" s="35">
        <f>MAX(500,$E$1*tasas!X10*1.0615)</f>
        <v>4599.8333333333339</v>
      </c>
      <c r="M9" s="35">
        <f>MAX(500,$E$1*tasas!Y10*1.0615)</f>
        <v>4599.8333333333339</v>
      </c>
      <c r="N9" s="35">
        <f>MAX(500,$E$1*tasas!Z10*1.0615)</f>
        <v>4599.8333333333339</v>
      </c>
    </row>
    <row r="10" spans="2:14" ht="16.5" customHeight="1">
      <c r="B10" s="36" t="s">
        <v>42</v>
      </c>
      <c r="C10" s="34">
        <f>MAX(400,$E$1*tasas!O11*1.0615)</f>
        <v>2565.2916666666674</v>
      </c>
      <c r="D10" s="34">
        <f>MAX(400,$E$1*tasas!P11*1.0615)</f>
        <v>1592.2500000000002</v>
      </c>
      <c r="E10" s="34">
        <f>MAX(400,$E$1*tasas!Q11*1.0615)</f>
        <v>973.04166666666674</v>
      </c>
      <c r="F10" s="34">
        <f>MAX(400,$E$1*tasas!R11*1.0615)</f>
        <v>973.04166666666674</v>
      </c>
      <c r="G10" s="34">
        <f>MAX(400,$E$1*tasas!S11*1.0615)</f>
        <v>973.04166666666674</v>
      </c>
      <c r="H10" s="34">
        <f>MAX(400,$E$1*tasas!T11*1.0615)</f>
        <v>1282.6458333333337</v>
      </c>
      <c r="I10" s="34">
        <f>MAX(400,$E$1*tasas!U11*1.0615)</f>
        <v>2476.8333333333339</v>
      </c>
      <c r="J10" s="35">
        <f>MAX(500,$E$1*tasas!V11*1.0615)</f>
        <v>3715.2500000000009</v>
      </c>
      <c r="K10" s="35">
        <f>MAX(500,$E$1*tasas!W11*1.0615)</f>
        <v>4157.541666666667</v>
      </c>
      <c r="L10" s="35">
        <f>MAX(500,$E$1*tasas!X11*1.0615)</f>
        <v>4599.8333333333339</v>
      </c>
      <c r="M10" s="35">
        <f>MAX(500,$E$1*tasas!Y11*1.0615)</f>
        <v>4599.8333333333339</v>
      </c>
      <c r="N10" s="35">
        <f>MAX(500,$E$1*tasas!Z11*1.0615)</f>
        <v>4599.8333333333339</v>
      </c>
    </row>
    <row r="11" spans="2:14" ht="16.5" customHeight="1">
      <c r="B11" s="37" t="s">
        <v>43</v>
      </c>
      <c r="C11" s="34">
        <f>MAX(400,$E$1*tasas!O12*1.0615)</f>
        <v>2742.2083333333339</v>
      </c>
      <c r="D11" s="34">
        <f>MAX(400,$E$1*tasas!P12*1.0615)</f>
        <v>1769.166666666667</v>
      </c>
      <c r="E11" s="34">
        <f>MAX(400,$E$1*tasas!Q12*1.0615)</f>
        <v>1114.575</v>
      </c>
      <c r="F11" s="34">
        <f>MAX(400,$E$1*tasas!R12*1.0615)</f>
        <v>840.35416666666686</v>
      </c>
      <c r="G11" s="34">
        <f>MAX(400,$E$1*tasas!S12*1.0615)</f>
        <v>842.12333333333345</v>
      </c>
      <c r="H11" s="34">
        <f>MAX(400,$E$1*tasas!T12*1.0615)</f>
        <v>1264.9541666666669</v>
      </c>
      <c r="I11" s="34">
        <f>MAX(400,$E$1*tasas!U12*1.0615)</f>
        <v>2565.2916666666674</v>
      </c>
      <c r="J11" s="35">
        <f>MAX(500,$E$1*tasas!V12*1.0615)</f>
        <v>4369.8416666666672</v>
      </c>
      <c r="K11" s="35">
        <f>MAX(500,$E$1*tasas!W12*1.0615)</f>
        <v>4812.1333333333332</v>
      </c>
      <c r="L11" s="35">
        <f>MAX(500,$E$1*tasas!X12*1.0615)</f>
        <v>5254.4249999999993</v>
      </c>
      <c r="M11" s="35">
        <f>MAX(500,$E$1*tasas!Y12*1.0615)</f>
        <v>5254.4249999999993</v>
      </c>
      <c r="N11" s="35">
        <f>MAX(500,$E$1*tasas!Z12*1.0615)</f>
        <v>5254.4249999999993</v>
      </c>
    </row>
    <row r="12" spans="2:14" ht="16.5" customHeight="1">
      <c r="B12" s="38" t="s">
        <v>44</v>
      </c>
      <c r="C12" s="34">
        <f>MAX(400,$E$1*tasas!O13*1.0615)</f>
        <v>2450.2958333333336</v>
      </c>
      <c r="D12" s="34">
        <f>MAX(400,$E$1*tasas!P13*1.0615)</f>
        <v>1901.854166666667</v>
      </c>
      <c r="E12" s="34">
        <f>MAX(400,$E$1*tasas!Q13*1.0615)</f>
        <v>955.35000000000025</v>
      </c>
      <c r="F12" s="34">
        <f>MAX(400,$E$1*tasas!R13*1.0615)</f>
        <v>955.35000000000025</v>
      </c>
      <c r="G12" s="34">
        <f>MAX(400,$E$1*tasas!S13*1.0615)</f>
        <v>955.35000000000025</v>
      </c>
      <c r="H12" s="34">
        <f>MAX(400,$E$1*tasas!T13*1.0615)</f>
        <v>1017.2708333333336</v>
      </c>
      <c r="I12" s="34">
        <f>MAX(400,$E$1*tasas!U13*1.0615)</f>
        <v>2388.3750000000005</v>
      </c>
      <c r="J12" s="35">
        <f>MAX(500,$E$1*tasas!V13*1.0615)</f>
        <v>3715.2500000000009</v>
      </c>
      <c r="K12" s="35">
        <f>MAX(500,$E$1*tasas!W13*1.0615)</f>
        <v>4157.541666666667</v>
      </c>
      <c r="L12" s="35">
        <f>MAX(500,$E$1*tasas!X13*1.0615)</f>
        <v>4599.8333333333339</v>
      </c>
      <c r="M12" s="35">
        <f>MAX(500,$E$1*tasas!Y13*1.0615)</f>
        <v>4599.8333333333339</v>
      </c>
      <c r="N12" s="35">
        <f>MAX(500,$E$1*tasas!Z13*1.0615)</f>
        <v>4599.8333333333339</v>
      </c>
    </row>
    <row r="13" spans="2:14" ht="16.5" customHeight="1">
      <c r="B13" s="38" t="s">
        <v>45</v>
      </c>
      <c r="C13" s="34">
        <f>MAX(400,$E$1*tasas!O14*1.0615)</f>
        <v>2220.3041666666668</v>
      </c>
      <c r="D13" s="34">
        <f>MAX(400,$E$1*tasas!P14*1.0615)</f>
        <v>1680.7083333333337</v>
      </c>
      <c r="E13" s="34">
        <f>MAX(400,$E$1*tasas!Q14*1.0615)</f>
        <v>842.12333333333345</v>
      </c>
      <c r="F13" s="34">
        <f>MAX(400,$E$1*tasas!R14*1.0615)</f>
        <v>842.12333333333345</v>
      </c>
      <c r="G13" s="34">
        <f>MAX(400,$E$1*tasas!S14*1.0615)</f>
        <v>842.12333333333345</v>
      </c>
      <c r="H13" s="34">
        <f>MAX(400,$E$1*tasas!T14*1.0615)</f>
        <v>1415.3333333333337</v>
      </c>
      <c r="I13" s="34">
        <f>MAX(400,$E$1*tasas!U14*1.0615)</f>
        <v>2140.6916666666666</v>
      </c>
      <c r="J13" s="35">
        <f>MAX(500,$E$1*tasas!V14*1.0615)</f>
        <v>2653.7500000000005</v>
      </c>
      <c r="K13" s="35">
        <f>MAX(500,$E$1*tasas!W14*1.0615)</f>
        <v>3096.041666666667</v>
      </c>
      <c r="L13" s="35">
        <f>MAX(500,$E$1*tasas!X14*1.0615)</f>
        <v>3538.3333333333339</v>
      </c>
      <c r="M13" s="35">
        <f>MAX(500,$E$1*tasas!Y14*1.0615)</f>
        <v>3538.3333333333339</v>
      </c>
      <c r="N13" s="35">
        <f>MAX(500,$E$1*tasas!Z14*1.0615)</f>
        <v>3538.3333333333339</v>
      </c>
    </row>
    <row r="14" spans="2:14" ht="16.5" customHeight="1">
      <c r="B14" s="38" t="s">
        <v>46</v>
      </c>
      <c r="C14" s="34">
        <f>MAX(400,$E$1*tasas!O15*1.0615)</f>
        <v>2025.6958333333337</v>
      </c>
      <c r="D14" s="34">
        <f>MAX(400,$E$1*tasas!P15*1.0615)</f>
        <v>1548.0208333333337</v>
      </c>
      <c r="E14" s="34">
        <f>MAX(400,$E$1*tasas!Q15*1.0615)</f>
        <v>792.58666666666682</v>
      </c>
      <c r="F14" s="34">
        <f>MAX(400,$E$1*tasas!R15*1.0615)</f>
        <v>792.58666666666682</v>
      </c>
      <c r="G14" s="34">
        <f>MAX(400,$E$1*tasas!S15*1.0615)</f>
        <v>792.58666666666682</v>
      </c>
      <c r="H14" s="34">
        <f>MAX(400,$E$1*tasas!T15*1.0615)</f>
        <v>1238.4166666666667</v>
      </c>
      <c r="I14" s="34">
        <f>MAX(400,$E$1*tasas!U15*1.0615)</f>
        <v>2069.9250000000002</v>
      </c>
      <c r="J14" s="35">
        <f>MAX(500,$E$1*tasas!V15*1.0615)</f>
        <v>3715.2500000000009</v>
      </c>
      <c r="K14" s="35">
        <f>MAX(500,$E$1*tasas!W15*1.0615)</f>
        <v>4157.541666666667</v>
      </c>
      <c r="L14" s="35">
        <f>MAX(500,$E$1*tasas!X15*1.0615)</f>
        <v>4599.8333333333339</v>
      </c>
      <c r="M14" s="35">
        <f>MAX(500,$E$1*tasas!Y15*1.0615)</f>
        <v>4599.8333333333339</v>
      </c>
      <c r="N14" s="35">
        <f>MAX(500,$E$1*tasas!Z15*1.0615)</f>
        <v>4599.8333333333339</v>
      </c>
    </row>
    <row r="15" spans="2:14" ht="16.5" customHeight="1">
      <c r="B15" s="38" t="s">
        <v>47</v>
      </c>
      <c r="C15" s="34">
        <f>MAX(400,$E$1*tasas!O16*1.0615)</f>
        <v>2211.4583333333339</v>
      </c>
      <c r="D15" s="34">
        <f>MAX(400,$E$1*tasas!P16*1.0615)</f>
        <v>1326.8750000000002</v>
      </c>
      <c r="E15" s="34">
        <f>MAX(400,$E$1*tasas!Q16*1.0615)</f>
        <v>751.89583333333348</v>
      </c>
      <c r="F15" s="34">
        <f>MAX(400,$E$1*tasas!R16*1.0615)</f>
        <v>751.89583333333348</v>
      </c>
      <c r="G15" s="34">
        <f>MAX(400,$E$1*tasas!S16*1.0615)</f>
        <v>751.89583333333348</v>
      </c>
      <c r="H15" s="34">
        <f>MAX(400,$E$1*tasas!T16*1.0615)</f>
        <v>1061.5</v>
      </c>
      <c r="I15" s="34">
        <f>MAX(400,$E$1*tasas!U16*1.0615)</f>
        <v>1946.0833333333335</v>
      </c>
      <c r="J15" s="35">
        <f>MAX(500,$E$1*tasas!V16*1.0615)</f>
        <v>3449.8750000000005</v>
      </c>
      <c r="K15" s="35">
        <f>MAX(500,$E$1*tasas!W16*1.0615)</f>
        <v>3892.166666666667</v>
      </c>
      <c r="L15" s="35">
        <f>MAX(500,$E$1*tasas!X16*1.0615)</f>
        <v>4334.4583333333339</v>
      </c>
      <c r="M15" s="35">
        <f>MAX(500,$E$1*tasas!Y16*1.0615)</f>
        <v>4334.4583333333339</v>
      </c>
      <c r="N15" s="35">
        <f>MAX(500,$E$1*tasas!Z16*1.0615)</f>
        <v>4334.4583333333339</v>
      </c>
    </row>
    <row r="16" spans="2:14" ht="16.5" customHeight="1">
      <c r="B16" s="38" t="s">
        <v>48</v>
      </c>
      <c r="C16" s="34">
        <f>MAX(400,$E$1*tasas!O17*1.0615)</f>
        <v>3272.9583333333339</v>
      </c>
      <c r="D16" s="34">
        <f>MAX(400,$E$1*tasas!P17*1.0615)</f>
        <v>2406.0666666666666</v>
      </c>
      <c r="E16" s="34">
        <f>MAX(400,$E$1*tasas!Q17*1.0615)</f>
        <v>1397.6416666666669</v>
      </c>
      <c r="F16" s="34">
        <f>MAX(400,$E$1*tasas!R17*1.0615)</f>
        <v>1176.4958333333336</v>
      </c>
      <c r="G16" s="34">
        <f>MAX(400,$E$1*tasas!S17*1.0615)</f>
        <v>1176.4958333333336</v>
      </c>
      <c r="H16" s="34">
        <f>MAX(400,$E$1*tasas!T17*1.0615)</f>
        <v>1990.3125000000002</v>
      </c>
      <c r="I16" s="34">
        <f>MAX(400,$E$1*tasas!U17*1.0615)</f>
        <v>2919.1250000000009</v>
      </c>
      <c r="J16" s="35">
        <f>MAX(500,$E$1*tasas!V17*1.0615)</f>
        <v>6324.7708333333339</v>
      </c>
      <c r="K16" s="35">
        <f>MAX(500,$E$1*tasas!W17*1.0615)</f>
        <v>6767.0625000000009</v>
      </c>
      <c r="L16" s="35">
        <f>MAX(500,$E$1*tasas!X17*1.0615)</f>
        <v>7209.3541666666679</v>
      </c>
      <c r="M16" s="35">
        <f>MAX(500,$E$1*tasas!Y17*1.0615)</f>
        <v>7209.3541666666679</v>
      </c>
      <c r="N16" s="35">
        <f>MAX(500,$E$1*tasas!Z17*1.0615)</f>
        <v>7209.3541666666679</v>
      </c>
    </row>
    <row r="17" spans="2:14" ht="16.5" customHeight="1">
      <c r="B17" s="38" t="s">
        <v>49</v>
      </c>
      <c r="C17" s="34">
        <f>MAX(400,$E$1*tasas!O18*1.0615)</f>
        <v>2052.2333333333336</v>
      </c>
      <c r="D17" s="34">
        <f>MAX(400,$E$1*tasas!P18*1.0615)</f>
        <v>1503.791666666667</v>
      </c>
      <c r="E17" s="34">
        <f>MAX(400,$E$1*tasas!Q18*1.0615)</f>
        <v>840.35416666666686</v>
      </c>
      <c r="F17" s="34">
        <f>MAX(400,$E$1*tasas!R18*1.0615)</f>
        <v>840.35416666666686</v>
      </c>
      <c r="G17" s="34">
        <f>MAX(400,$E$1*tasas!S18*1.0615)</f>
        <v>840.35416666666686</v>
      </c>
      <c r="H17" s="34">
        <f>MAX(400,$E$1*tasas!T18*1.0615)</f>
        <v>1061.5</v>
      </c>
      <c r="I17" s="34">
        <f>MAX(400,$E$1*tasas!U18*1.0615)</f>
        <v>2211.4583333333339</v>
      </c>
      <c r="J17" s="35">
        <f>MAX(500,$E$1*tasas!V18*1.0615)</f>
        <v>2874.8958333333339</v>
      </c>
      <c r="K17" s="35">
        <f>MAX(500,$E$1*tasas!W18*1.0615)</f>
        <v>3317.1875000000005</v>
      </c>
      <c r="L17" s="35">
        <f>MAX(500,$E$1*tasas!X18*1.0615)</f>
        <v>3759.479166666667</v>
      </c>
      <c r="M17" s="35">
        <f>MAX(500,$E$1*tasas!Y18*1.0615)</f>
        <v>3759.479166666667</v>
      </c>
      <c r="N17" s="35">
        <f>MAX(500,$E$1*tasas!Z18*1.0615)</f>
        <v>3759.479166666667</v>
      </c>
    </row>
    <row r="18" spans="2:14" ht="16.5" customHeight="1">
      <c r="B18" s="19" t="s">
        <v>30</v>
      </c>
      <c r="C18" s="34">
        <f>MAX(400,$E$1*tasas!O19*1.0615)</f>
        <v>1194.1875000000002</v>
      </c>
      <c r="D18" s="34">
        <f>MAX(400,$E$1*tasas!P19*1.0615)</f>
        <v>884.58333333333348</v>
      </c>
      <c r="E18" s="34">
        <f>MAX(400,$E$1*tasas!Q19*1.0615)</f>
        <v>796.12500000000011</v>
      </c>
      <c r="F18" s="34">
        <f>MAX(400,$E$1*tasas!R19*1.0615)</f>
        <v>796.12500000000011</v>
      </c>
      <c r="G18" s="34">
        <f>MAX(400,$E$1*tasas!S19*1.0615)</f>
        <v>796.12500000000011</v>
      </c>
      <c r="H18" s="34">
        <f>MAX(400,$E$1*tasas!T19*1.0615)</f>
        <v>1061.5</v>
      </c>
      <c r="I18" s="34">
        <f>MAX(400,$E$1*tasas!U19*1.0615)</f>
        <v>1592.2500000000002</v>
      </c>
      <c r="J18" s="35">
        <f>MAX(500,$E$1*tasas!V19*1.0615)</f>
        <v>1857.6250000000005</v>
      </c>
      <c r="K18" s="35">
        <f>MAX(500,$E$1*tasas!W19*1.0615)</f>
        <v>2299.9166666666674</v>
      </c>
      <c r="L18" s="35">
        <f>MAX(500,$E$1*tasas!X19*1.0615)</f>
        <v>2742.2083333333339</v>
      </c>
      <c r="M18" s="35">
        <f>MAX(500,$E$1*tasas!Y19*1.0615)</f>
        <v>2742.2083333333339</v>
      </c>
      <c r="N18" s="35">
        <f>MAX(500,$E$1*tasas!Z19*1.0615)</f>
        <v>2742.2083333333339</v>
      </c>
    </row>
    <row r="19" spans="2:14" ht="16.5" customHeight="1">
      <c r="B19" s="38" t="s">
        <v>50</v>
      </c>
      <c r="C19" s="34">
        <f>MAX(400,$E$1*tasas!O20*1.0615)</f>
        <v>3140.2708333333339</v>
      </c>
      <c r="D19" s="34">
        <f>MAX(400,$E$1*tasas!P20*1.0615)</f>
        <v>2282.2250000000004</v>
      </c>
      <c r="E19" s="34">
        <f>MAX(400,$E$1*tasas!Q20*1.0615)</f>
        <v>1574.5583333333336</v>
      </c>
      <c r="F19" s="34">
        <f>MAX(400,$E$1*tasas!R20*1.0615)</f>
        <v>1194.1875000000002</v>
      </c>
      <c r="G19" s="34">
        <f>MAX(400,$E$1*tasas!S20*1.0615)</f>
        <v>1194.1875000000002</v>
      </c>
      <c r="H19" s="34">
        <f>MAX(400,$E$1*tasas!T20*1.0615)</f>
        <v>2282.2250000000004</v>
      </c>
      <c r="I19" s="34">
        <f>MAX(400,$E$1*tasas!U20*1.0615)</f>
        <v>2874.8958333333339</v>
      </c>
      <c r="J19" s="35">
        <f>MAX(500,$E$1*tasas!V20*1.0615)</f>
        <v>5838.2500000000018</v>
      </c>
      <c r="K19" s="35">
        <f>MAX(500,$E$1*tasas!W20*1.0615)</f>
        <v>6280.5416666666679</v>
      </c>
      <c r="L19" s="35">
        <f>MAX(500,$E$1*tasas!X20*1.0615)</f>
        <v>6722.8333333333358</v>
      </c>
      <c r="M19" s="35">
        <f>MAX(500,$E$1*tasas!Y20*1.0615)</f>
        <v>6722.8333333333358</v>
      </c>
      <c r="N19" s="35">
        <f>MAX(500,$E$1*tasas!Z20*1.0615)</f>
        <v>6722.8333333333358</v>
      </c>
    </row>
    <row r="20" spans="2:14" ht="16.5" customHeight="1">
      <c r="B20" s="39" t="s">
        <v>51</v>
      </c>
      <c r="C20" s="34">
        <f>MAX(400,$E$1*tasas!O21*1.0615)</f>
        <v>3096.0416666666674</v>
      </c>
      <c r="D20" s="34">
        <f>MAX(400,$E$1*tasas!P21*1.0615)</f>
        <v>2299.916666666667</v>
      </c>
      <c r="E20" s="34">
        <f>MAX(400,$E$1*tasas!Q21*1.0615)</f>
        <v>1592.2500000000002</v>
      </c>
      <c r="F20" s="34">
        <f>MAX(400,$E$1*tasas!R21*1.0615)</f>
        <v>1362.2583333333337</v>
      </c>
      <c r="G20" s="34">
        <f>MAX(400,$E$1*tasas!S21*1.0615)</f>
        <v>1362.2583333333337</v>
      </c>
      <c r="H20" s="34">
        <f>MAX(400,$E$1*tasas!T21*1.0615)</f>
        <v>2123</v>
      </c>
      <c r="I20" s="34">
        <f>MAX(400,$E$1*tasas!U21*1.0615)</f>
        <v>2697.979166666667</v>
      </c>
      <c r="J20" s="35">
        <f>MAX(500,$E$1*tasas!V21*1.0615)</f>
        <v>6324.7708333333339</v>
      </c>
      <c r="K20" s="35">
        <f>MAX(500,$E$1*tasas!W21*1.0615)</f>
        <v>6767.0625000000009</v>
      </c>
      <c r="L20" s="35">
        <f>MAX(500,$E$1*tasas!X21*1.0615)</f>
        <v>7209.3541666666679</v>
      </c>
      <c r="M20" s="35">
        <f>MAX(500,$E$1*tasas!Y21*1.0615)</f>
        <v>7209.3541666666679</v>
      </c>
      <c r="N20" s="35">
        <f>MAX(500,$E$1*tasas!Z21*1.0615)</f>
        <v>7209.3541666666679</v>
      </c>
    </row>
    <row r="21" spans="2:14" ht="12.75" customHeight="1"/>
    <row r="22" spans="2:14" ht="12.75" customHeight="1"/>
    <row r="23" spans="2:14" ht="12.75" customHeight="1"/>
    <row r="24" spans="2:14" ht="12.75" customHeight="1"/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  <row r="30" spans="2:14" ht="12.75" customHeight="1"/>
    <row r="31" spans="2:14" ht="12.75" customHeight="1"/>
    <row r="32" spans="2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aVixaA3clN4UTtuF1+hH2C7ftHFO9KWR9ywgo8h2GrG3lyU6++2Za/sNI5gUPHdxyPoK2BMu78/gl+imWXT38w==" saltValue="CRVz+7b8PhuX9Df4bQZtbg==" spinCount="100000" sheet="1" objects="1" scenarios="1" selectLockedCells="1" selectUnlockedCells="1"/>
  <mergeCells count="1">
    <mergeCell ref="C1:D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9:S1005"/>
  <sheetViews>
    <sheetView tabSelected="1" workbookViewId="0">
      <selection activeCell="D22" sqref="D22"/>
    </sheetView>
  </sheetViews>
  <sheetFormatPr baseColWidth="10" defaultColWidth="14.44140625" defaultRowHeight="15" customHeight="1"/>
  <cols>
    <col min="1" max="1" width="14.44140625" style="43"/>
    <col min="2" max="2" width="31" style="43" customWidth="1"/>
    <col min="3" max="3" width="14.44140625" style="43"/>
    <col min="4" max="4" width="37.44140625" style="43" bestFit="1" customWidth="1"/>
    <col min="5" max="16384" width="14.44140625" style="43"/>
  </cols>
  <sheetData>
    <row r="9" spans="1:19" ht="15" customHeight="1">
      <c r="A9" s="40"/>
      <c r="B9" s="41"/>
      <c r="C9" s="40"/>
      <c r="D9" s="41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23.4">
      <c r="A10" s="40"/>
      <c r="B10" s="41" t="s">
        <v>52</v>
      </c>
      <c r="C10" s="40"/>
      <c r="D10" s="41" t="s">
        <v>53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15" customHeight="1" thickBot="1">
      <c r="A11" s="40"/>
      <c r="B11" s="40"/>
      <c r="C11" s="40"/>
      <c r="D11" s="41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21.6" customHeight="1" thickTop="1" thickBot="1">
      <c r="A12" s="40"/>
      <c r="B12" s="52">
        <v>50000</v>
      </c>
      <c r="C12" s="40"/>
      <c r="D12" s="51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15" customHeight="1" thickTop="1">
      <c r="A13" s="40"/>
      <c r="B13" s="4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5" customHeight="1">
      <c r="A14" s="40"/>
      <c r="B14" s="4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23.4">
      <c r="A15" s="40"/>
      <c r="B15" s="41" t="s">
        <v>54</v>
      </c>
      <c r="C15" s="40"/>
      <c r="D15" s="41" t="s">
        <v>55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15" customHeight="1" thickBot="1">
      <c r="A16" s="40"/>
      <c r="B16" s="42"/>
      <c r="C16" s="40"/>
      <c r="D16" s="42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24" customHeight="1" thickTop="1" thickBot="1">
      <c r="A17" s="40"/>
      <c r="B17" s="51" t="s">
        <v>4</v>
      </c>
      <c r="C17" s="40"/>
      <c r="D17" s="53">
        <f>VLOOKUP(D12,'Primas totales cancelacion'!B3:N20,'Hoja 2'!G31,FALSE())</f>
        <v>3140.2708333333339</v>
      </c>
      <c r="E17" s="40"/>
      <c r="F17" s="54" t="s">
        <v>57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15" customHeight="1" thickTop="1">
      <c r="A18" s="40"/>
      <c r="B18" s="4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5" customHeight="1">
      <c r="A19" s="40"/>
      <c r="B19" s="4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13.8">
      <c r="A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3.8">
      <c r="A21" s="40"/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3.8">
      <c r="A22" s="40"/>
      <c r="B22" s="5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3.8">
      <c r="A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ht="15" customHeight="1">
      <c r="A24" s="40"/>
      <c r="B24" s="4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5" customHeight="1">
      <c r="A25" s="40"/>
      <c r="B25" s="4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ht="13.8">
      <c r="A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3.8">
      <c r="A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3.8">
      <c r="A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3.8">
      <c r="A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13.8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3.8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3.8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3.8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3.8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3.8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3.8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3.8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13.8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3.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13.8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3.8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3.8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3.8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3.8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3.8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3.8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ht="13.8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ht="13.8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ht="13.8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ht="13.8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ht="13.8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ht="13.8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ht="13.8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13.8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13.8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13.8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ht="13.8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ht="13.8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ht="13.8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 ht="13.8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1:19" ht="13.8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 ht="13.8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 ht="13.8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1:19" ht="13.8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19" ht="13.8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19" ht="13.8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1:19" ht="13.8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1:19" ht="13.8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1:19" ht="13.8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1:19" ht="13.8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19" ht="13.8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ht="13.8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19" ht="13.8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ht="13.8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19" ht="13.8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19" ht="13.8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19" ht="13.8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 ht="13.8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19" ht="13.8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19" ht="13.8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19" ht="13.8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19" ht="13.8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1:19" ht="13.8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19" ht="13.8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19" ht="13.8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19" ht="13.8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1:19" ht="13.8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19" ht="13.8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1:19" ht="13.8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1:19" ht="13.8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19" ht="13.8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19" ht="13.8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19" ht="13.8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19" ht="13.8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19" ht="13.8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19" ht="13.8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19" ht="13.8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19" ht="13.8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19" ht="13.8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19" ht="13.8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ht="13.8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19" ht="13.8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19" ht="13.8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19" ht="13.8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19" ht="13.8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:19" ht="13.8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ht="13.8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19" ht="13.8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 ht="13.8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19" ht="13.8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19" ht="13.8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19" ht="13.8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19" ht="13.8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19" ht="13.8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19" ht="13.8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19" ht="13.8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19" ht="13.8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19" ht="13.8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19" ht="13.8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19" ht="13.8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19" ht="13.8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1:19" ht="13.8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19" ht="13.8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19" ht="13.8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19" ht="13.8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19" ht="13.8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19" ht="13.8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19" ht="13.8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 ht="13.8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19" ht="13.8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 ht="13.8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 ht="13.8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 ht="13.8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19" ht="13.8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ht="13.8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ht="13.8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ht="13.8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19" ht="13.8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19" ht="13.8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 ht="13.8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19" ht="13.8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19" ht="13.8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1:19" ht="13.8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 ht="13.8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1:19" ht="13.8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</row>
    <row r="146" spans="1:19" ht="13.8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1:19" ht="13.8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ht="13.8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13.8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1:19" ht="13.8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1:19" ht="13.8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19" ht="13.8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19" ht="13.8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19" ht="13.8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19" ht="13.8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19" ht="13.8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1:19" ht="13.8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1:19" ht="13.8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1:19" ht="13.8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1:19" ht="13.8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1:19" ht="13.8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1:19" ht="13.8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1:19" ht="13.8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spans="1:19" ht="13.8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</row>
    <row r="165" spans="1:19" ht="13.8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</row>
    <row r="166" spans="1:19" ht="13.8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</row>
    <row r="167" spans="1:19" ht="13.8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</row>
    <row r="168" spans="1:19" ht="13.8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</row>
    <row r="169" spans="1:19" ht="13.8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</row>
    <row r="170" spans="1:19" ht="13.8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</row>
    <row r="171" spans="1:19" ht="13.8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</row>
    <row r="172" spans="1:19" ht="13.8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</row>
    <row r="173" spans="1:19" ht="13.8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</row>
    <row r="174" spans="1:19" ht="13.8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</row>
    <row r="175" spans="1:19" ht="13.8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</row>
    <row r="176" spans="1:19" ht="13.8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</row>
    <row r="177" spans="1:19" ht="13.8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</row>
    <row r="178" spans="1:19" ht="13.8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</row>
    <row r="179" spans="1:19" ht="13.8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</row>
    <row r="180" spans="1:19" ht="13.8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</row>
    <row r="181" spans="1:19" ht="13.8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</row>
    <row r="182" spans="1:19" ht="13.8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</row>
    <row r="183" spans="1:19" ht="13.8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</row>
    <row r="184" spans="1:19" ht="13.8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</row>
    <row r="185" spans="1:19" ht="13.8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</row>
    <row r="186" spans="1:19" ht="13.8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</row>
    <row r="187" spans="1:19" ht="13.8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</row>
    <row r="188" spans="1:19" ht="13.8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</row>
    <row r="189" spans="1:19" ht="13.8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</row>
    <row r="190" spans="1:19" ht="13.8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</row>
    <row r="191" spans="1:19" ht="13.8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</row>
    <row r="192" spans="1:19" ht="13.8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</row>
    <row r="193" spans="1:19" ht="13.8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</row>
    <row r="194" spans="1:19" ht="13.8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</row>
    <row r="195" spans="1:19" ht="13.8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</row>
    <row r="196" spans="1:19" ht="13.8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</row>
    <row r="197" spans="1:19" ht="13.8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</row>
    <row r="198" spans="1:19" ht="13.8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</row>
    <row r="199" spans="1:19" ht="13.8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</row>
    <row r="200" spans="1:19" ht="13.8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</row>
    <row r="201" spans="1:19" ht="13.8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</row>
    <row r="202" spans="1:19" ht="13.8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</row>
    <row r="203" spans="1:19" ht="13.8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</row>
    <row r="204" spans="1:19" ht="13.8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</row>
    <row r="205" spans="1:19" ht="13.8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</row>
    <row r="206" spans="1:19" ht="13.8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</row>
    <row r="207" spans="1:19" ht="13.8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</row>
    <row r="208" spans="1:19" ht="13.8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</row>
    <row r="209" spans="1:19" ht="13.8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</row>
    <row r="210" spans="1:19" ht="13.8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</row>
    <row r="211" spans="1:19" ht="13.8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</row>
    <row r="212" spans="1:19" ht="13.8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</row>
    <row r="213" spans="1:19" ht="13.8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</row>
    <row r="214" spans="1:19" ht="13.8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</row>
    <row r="215" spans="1:19" ht="13.8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</row>
    <row r="216" spans="1:19" ht="13.8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</row>
    <row r="217" spans="1:19" ht="13.8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</row>
    <row r="218" spans="1:19" ht="13.8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</row>
    <row r="219" spans="1:19" ht="13.8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</row>
    <row r="220" spans="1:19" ht="13.8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</row>
    <row r="221" spans="1:19" ht="13.8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</row>
    <row r="222" spans="1:19" ht="13.8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</row>
    <row r="223" spans="1:19" ht="13.8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</row>
    <row r="224" spans="1:19" ht="13.8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</row>
    <row r="225" spans="1:19" ht="13.8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</row>
    <row r="226" spans="1:19" ht="13.8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</row>
    <row r="227" spans="1:19" ht="13.8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</row>
    <row r="228" spans="1:19" ht="13.8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</row>
    <row r="229" spans="1:19" ht="13.8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</row>
    <row r="230" spans="1:19" ht="13.8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</row>
    <row r="231" spans="1:19" ht="13.8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</row>
    <row r="232" spans="1:19" ht="13.8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</row>
    <row r="233" spans="1:19" ht="13.8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</row>
    <row r="234" spans="1:19" ht="13.8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</row>
    <row r="235" spans="1:19" ht="13.8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</row>
    <row r="236" spans="1:19" ht="13.8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</row>
    <row r="237" spans="1:19" ht="13.8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</row>
    <row r="238" spans="1:19" ht="13.8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</row>
    <row r="239" spans="1:19" ht="13.8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</row>
    <row r="240" spans="1:19" ht="13.8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</row>
    <row r="241" spans="1:19" ht="13.8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</row>
    <row r="242" spans="1:19" ht="13.8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</row>
    <row r="243" spans="1:19" ht="13.8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</row>
    <row r="244" spans="1:19" ht="13.8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</row>
    <row r="245" spans="1:19" ht="13.8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</row>
    <row r="246" spans="1:19" ht="13.8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</row>
    <row r="247" spans="1:19" ht="13.8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</row>
    <row r="248" spans="1:19" ht="13.8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</row>
    <row r="249" spans="1:19" ht="13.8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</row>
    <row r="250" spans="1:19" ht="13.8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</row>
    <row r="251" spans="1:19" ht="13.8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</row>
    <row r="252" spans="1:19" ht="13.8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</row>
    <row r="253" spans="1:19" ht="13.8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</row>
    <row r="254" spans="1:19" ht="13.8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</row>
    <row r="255" spans="1:19" ht="13.8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</row>
    <row r="256" spans="1:19" ht="13.8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</row>
    <row r="257" spans="1:19" ht="13.8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</row>
    <row r="258" spans="1:19" ht="13.8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</row>
    <row r="259" spans="1:19" ht="13.8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</row>
    <row r="260" spans="1:19" ht="13.8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</row>
    <row r="261" spans="1:19" ht="13.8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</row>
    <row r="262" spans="1:19" ht="13.8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</row>
    <row r="263" spans="1:19" ht="13.8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</row>
    <row r="264" spans="1:19" ht="13.8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</row>
    <row r="265" spans="1:19" ht="13.8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</row>
    <row r="266" spans="1:19" ht="13.8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</row>
    <row r="267" spans="1:19" ht="13.8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</row>
    <row r="268" spans="1:19" ht="13.8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</row>
    <row r="269" spans="1:19" ht="13.8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</row>
    <row r="270" spans="1:19" ht="13.8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</row>
    <row r="271" spans="1:19" ht="13.8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</row>
    <row r="272" spans="1:19" ht="13.8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</row>
    <row r="273" spans="1:19" ht="13.8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</row>
    <row r="274" spans="1:19" ht="13.8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</row>
    <row r="275" spans="1:19" ht="13.8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</row>
    <row r="276" spans="1:19" ht="13.8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</row>
    <row r="277" spans="1:19" ht="13.8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</row>
    <row r="278" spans="1:19" ht="13.8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</row>
    <row r="279" spans="1:19" ht="13.8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</row>
    <row r="280" spans="1:19" ht="13.8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</row>
    <row r="281" spans="1:19" ht="13.8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</row>
    <row r="282" spans="1:19" ht="13.8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</row>
    <row r="283" spans="1:19" ht="13.8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</row>
    <row r="284" spans="1:19" ht="13.8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</row>
    <row r="285" spans="1:19" ht="13.8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</row>
    <row r="286" spans="1:19" ht="13.8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</row>
    <row r="287" spans="1:19" ht="13.8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</row>
    <row r="288" spans="1:19" ht="13.8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</row>
    <row r="289" spans="1:19" ht="13.8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</row>
    <row r="290" spans="1:19" ht="13.8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</row>
    <row r="291" spans="1:19" ht="13.8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</row>
    <row r="292" spans="1:19" ht="13.8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</row>
    <row r="293" spans="1:19" ht="13.8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</row>
    <row r="294" spans="1:19" ht="13.8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</row>
    <row r="295" spans="1:19" ht="13.8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</row>
    <row r="296" spans="1:19" ht="13.8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</row>
    <row r="297" spans="1:19" ht="13.8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</row>
    <row r="298" spans="1:19" ht="13.8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</row>
    <row r="299" spans="1:19" ht="13.8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</row>
    <row r="300" spans="1:19" ht="13.8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</row>
    <row r="301" spans="1:19" ht="13.8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</row>
    <row r="302" spans="1:19" ht="13.8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</row>
    <row r="303" spans="1:19" ht="13.8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</row>
    <row r="304" spans="1:19" ht="13.8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</row>
    <row r="305" spans="1:19" ht="13.8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</row>
    <row r="306" spans="1:19" ht="13.8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</row>
    <row r="307" spans="1:19" ht="13.8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</row>
    <row r="308" spans="1:19" ht="13.8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</row>
    <row r="309" spans="1:19" ht="13.8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</row>
    <row r="310" spans="1:19" ht="13.8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</row>
    <row r="311" spans="1:19" ht="13.8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</row>
    <row r="312" spans="1:19" ht="13.8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</row>
    <row r="313" spans="1:19" ht="13.8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</row>
    <row r="314" spans="1:19" ht="13.8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</row>
    <row r="315" spans="1:19" ht="13.8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</row>
    <row r="316" spans="1:19" ht="13.8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</row>
    <row r="317" spans="1:19" ht="13.8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</row>
    <row r="318" spans="1:19" ht="13.8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</row>
    <row r="319" spans="1:19" ht="13.8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</row>
    <row r="320" spans="1:19" ht="13.8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</row>
    <row r="321" spans="1:19" ht="13.8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</row>
    <row r="322" spans="1:19" ht="13.8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</row>
    <row r="323" spans="1:19" ht="13.8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</row>
    <row r="324" spans="1:19" ht="13.8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</row>
    <row r="325" spans="1:19" ht="13.8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</row>
    <row r="326" spans="1:19" ht="13.8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</row>
    <row r="327" spans="1:19" ht="13.8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</row>
    <row r="328" spans="1:19" ht="13.8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</row>
    <row r="329" spans="1:19" ht="13.8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</row>
    <row r="330" spans="1:19" ht="13.8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</row>
    <row r="331" spans="1:19" ht="13.8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</row>
    <row r="332" spans="1:19" ht="13.8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</row>
    <row r="333" spans="1:19" ht="13.8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</row>
    <row r="334" spans="1:19" ht="13.8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</row>
    <row r="335" spans="1:19" ht="13.8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</row>
    <row r="336" spans="1:19" ht="13.8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</row>
    <row r="337" spans="1:19" ht="13.8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</row>
    <row r="338" spans="1:19" ht="13.8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</row>
    <row r="339" spans="1:19" ht="13.8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</row>
    <row r="340" spans="1:19" ht="13.8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</row>
    <row r="341" spans="1:19" ht="13.8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</row>
    <row r="342" spans="1:19" ht="13.8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</row>
    <row r="343" spans="1:19" ht="13.8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</row>
    <row r="344" spans="1:19" ht="13.8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</row>
    <row r="345" spans="1:19" ht="13.8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</row>
    <row r="346" spans="1:19" ht="13.8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</row>
    <row r="347" spans="1:19" ht="13.8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</row>
    <row r="348" spans="1:19" ht="13.8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</row>
    <row r="349" spans="1:19" ht="13.8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</row>
    <row r="350" spans="1:19" ht="13.8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</row>
    <row r="351" spans="1:19" ht="13.8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</row>
    <row r="352" spans="1:19" ht="13.8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</row>
    <row r="353" spans="1:19" ht="13.8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</row>
    <row r="354" spans="1:19" ht="13.8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</row>
    <row r="355" spans="1:19" ht="13.8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</row>
    <row r="356" spans="1:19" ht="13.8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</row>
    <row r="357" spans="1:19" ht="13.8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</row>
    <row r="358" spans="1:19" ht="13.8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</row>
    <row r="359" spans="1:19" ht="13.8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</row>
    <row r="360" spans="1:19" ht="13.8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</row>
    <row r="361" spans="1:19" ht="13.8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</row>
    <row r="362" spans="1:19" ht="13.8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</row>
    <row r="363" spans="1:19" ht="13.8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</row>
    <row r="364" spans="1:19" ht="13.8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</row>
    <row r="365" spans="1:19" ht="13.8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</row>
    <row r="366" spans="1:19" ht="13.8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</row>
    <row r="367" spans="1:19" ht="13.8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</row>
    <row r="368" spans="1:19" ht="13.8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</row>
    <row r="369" spans="1:19" ht="13.8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</row>
    <row r="370" spans="1:19" ht="13.8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</row>
    <row r="371" spans="1:19" ht="13.8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</row>
    <row r="372" spans="1:19" ht="13.8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</row>
    <row r="373" spans="1:19" ht="13.8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</row>
    <row r="374" spans="1:19" ht="13.8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</row>
    <row r="375" spans="1:19" ht="13.8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</row>
    <row r="376" spans="1:19" ht="13.8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</row>
    <row r="377" spans="1:19" ht="13.8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</row>
    <row r="378" spans="1:19" ht="13.8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</row>
    <row r="379" spans="1:19" ht="13.8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</row>
    <row r="380" spans="1:19" ht="13.8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</row>
    <row r="381" spans="1:19" ht="13.8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</row>
    <row r="382" spans="1:19" ht="13.8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</row>
    <row r="383" spans="1:19" ht="13.8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</row>
    <row r="384" spans="1:19" ht="13.8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</row>
    <row r="385" spans="1:19" ht="13.8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</row>
    <row r="386" spans="1:19" ht="13.8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</row>
    <row r="387" spans="1:19" ht="13.8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</row>
    <row r="388" spans="1:19" ht="13.8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</row>
    <row r="389" spans="1:19" ht="13.8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</row>
    <row r="390" spans="1:19" ht="13.8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</row>
    <row r="391" spans="1:19" ht="13.8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</row>
    <row r="392" spans="1:19" ht="13.8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</row>
    <row r="393" spans="1:19" ht="13.8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</row>
    <row r="394" spans="1:19" ht="13.8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</row>
    <row r="395" spans="1:19" ht="13.8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</row>
    <row r="396" spans="1:19" ht="13.8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</row>
    <row r="397" spans="1:19" ht="13.8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</row>
    <row r="398" spans="1:19" ht="13.8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</row>
    <row r="399" spans="1:19" ht="13.8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</row>
    <row r="400" spans="1:19" ht="13.8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</row>
    <row r="401" spans="1:19" ht="13.8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</row>
    <row r="402" spans="1:19" ht="13.8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</row>
    <row r="403" spans="1:19" ht="13.8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</row>
    <row r="404" spans="1:19" ht="13.8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</row>
    <row r="405" spans="1:19" ht="13.8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</row>
    <row r="406" spans="1:19" ht="13.8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</row>
    <row r="407" spans="1:19" ht="13.8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</row>
    <row r="408" spans="1:19" ht="13.8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</row>
    <row r="409" spans="1:19" ht="13.8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</row>
    <row r="410" spans="1:19" ht="13.8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</row>
    <row r="411" spans="1:19" ht="13.8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</row>
    <row r="412" spans="1:19" ht="13.8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</row>
    <row r="413" spans="1:19" ht="13.8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</row>
    <row r="414" spans="1:19" ht="13.8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</row>
    <row r="415" spans="1:19" ht="13.8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</row>
    <row r="416" spans="1:19" ht="13.8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</row>
    <row r="417" spans="1:19" ht="13.8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</row>
    <row r="418" spans="1:19" ht="13.8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</row>
    <row r="419" spans="1:19" ht="13.8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</row>
    <row r="420" spans="1:19" ht="13.8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</row>
    <row r="421" spans="1:19" ht="13.8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</row>
    <row r="422" spans="1:19" ht="13.8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</row>
    <row r="423" spans="1:19" ht="13.8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</row>
    <row r="424" spans="1:19" ht="13.8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</row>
    <row r="425" spans="1:19" ht="13.8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</row>
    <row r="426" spans="1:19" ht="13.8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</row>
    <row r="427" spans="1:19" ht="13.8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</row>
    <row r="428" spans="1:19" ht="13.8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</row>
    <row r="429" spans="1:19" ht="13.8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</row>
    <row r="430" spans="1:19" ht="13.8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</row>
    <row r="431" spans="1:19" ht="13.8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</row>
    <row r="432" spans="1:19" ht="13.8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</row>
    <row r="433" spans="1:19" ht="13.8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</row>
    <row r="434" spans="1:19" ht="13.8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</row>
    <row r="435" spans="1:19" ht="13.8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</row>
    <row r="436" spans="1:19" ht="13.8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</row>
    <row r="437" spans="1:19" ht="13.8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</row>
    <row r="438" spans="1:19" ht="13.8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</row>
    <row r="439" spans="1:19" ht="13.8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</row>
    <row r="440" spans="1:19" ht="13.8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</row>
    <row r="441" spans="1:19" ht="13.8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</row>
    <row r="442" spans="1:19" ht="13.8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</row>
    <row r="443" spans="1:19" ht="13.8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</row>
    <row r="444" spans="1:19" ht="13.8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</row>
    <row r="445" spans="1:19" ht="13.8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</row>
    <row r="446" spans="1:19" ht="13.8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</row>
    <row r="447" spans="1:19" ht="13.8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</row>
    <row r="448" spans="1:19" ht="13.8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</row>
    <row r="449" spans="1:19" ht="13.8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</row>
    <row r="450" spans="1:19" ht="13.8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</row>
    <row r="451" spans="1:19" ht="13.8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</row>
    <row r="452" spans="1:19" ht="13.8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</row>
    <row r="453" spans="1:19" ht="13.8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</row>
    <row r="454" spans="1:19" ht="13.8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</row>
    <row r="455" spans="1:19" ht="13.8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</row>
    <row r="456" spans="1:19" ht="13.8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</row>
    <row r="457" spans="1:19" ht="13.8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</row>
    <row r="458" spans="1:19" ht="13.8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</row>
    <row r="459" spans="1:19" ht="13.8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</row>
    <row r="460" spans="1:19" ht="13.8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</row>
    <row r="461" spans="1:19" ht="13.8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</row>
    <row r="462" spans="1:19" ht="13.8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</row>
    <row r="463" spans="1:19" ht="13.8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</row>
    <row r="464" spans="1:19" ht="13.8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</row>
    <row r="465" spans="1:19" ht="13.8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</row>
    <row r="466" spans="1:19" ht="13.8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</row>
    <row r="467" spans="1:19" ht="13.8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</row>
    <row r="468" spans="1:19" ht="13.8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</row>
    <row r="469" spans="1:19" ht="13.8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</row>
    <row r="470" spans="1:19" ht="13.8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</row>
    <row r="471" spans="1:19" ht="13.8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</row>
    <row r="472" spans="1:19" ht="13.8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</row>
    <row r="473" spans="1:19" ht="13.8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</row>
    <row r="474" spans="1:19" ht="13.8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</row>
    <row r="475" spans="1:19" ht="13.8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</row>
    <row r="476" spans="1:19" ht="13.8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</row>
    <row r="477" spans="1:19" ht="13.8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</row>
    <row r="478" spans="1:19" ht="13.8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</row>
    <row r="479" spans="1:19" ht="13.8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</row>
    <row r="480" spans="1:19" ht="13.8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</row>
    <row r="481" spans="1:19" ht="13.8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</row>
    <row r="482" spans="1:19" ht="13.8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</row>
    <row r="483" spans="1:19" ht="13.8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</row>
    <row r="484" spans="1:19" ht="13.8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</row>
    <row r="485" spans="1:19" ht="13.8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</row>
    <row r="486" spans="1:19" ht="13.8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</row>
    <row r="487" spans="1:19" ht="13.8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</row>
    <row r="488" spans="1:19" ht="13.8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</row>
    <row r="489" spans="1:19" ht="13.8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</row>
    <row r="490" spans="1:19" ht="13.8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</row>
    <row r="491" spans="1:19" ht="13.8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</row>
    <row r="492" spans="1:19" ht="13.8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</row>
    <row r="493" spans="1:19" ht="13.8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</row>
    <row r="494" spans="1:19" ht="13.8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</row>
    <row r="495" spans="1:19" ht="13.8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</row>
    <row r="496" spans="1:19" ht="13.8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</row>
    <row r="497" spans="1:19" ht="13.8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</row>
    <row r="498" spans="1:19" ht="13.8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</row>
    <row r="499" spans="1:19" ht="13.8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</row>
    <row r="500" spans="1:19" ht="13.8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</row>
    <row r="501" spans="1:19" ht="13.8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</row>
    <row r="502" spans="1:19" ht="13.8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</row>
    <row r="503" spans="1:19" ht="13.8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</row>
    <row r="504" spans="1:19" ht="13.8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</row>
    <row r="505" spans="1:19" ht="13.8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</row>
    <row r="506" spans="1:19" ht="13.8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</row>
    <row r="507" spans="1:19" ht="13.8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</row>
    <row r="508" spans="1:19" ht="13.8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</row>
    <row r="509" spans="1:19" ht="13.8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</row>
    <row r="510" spans="1:19" ht="13.8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</row>
    <row r="511" spans="1:19" ht="13.8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</row>
    <row r="512" spans="1:19" ht="13.8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</row>
    <row r="513" spans="1:19" ht="13.8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</row>
    <row r="514" spans="1:19" ht="13.8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</row>
    <row r="515" spans="1:19" ht="13.8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</row>
    <row r="516" spans="1:19" ht="13.8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</row>
    <row r="517" spans="1:19" ht="13.8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</row>
    <row r="518" spans="1:19" ht="13.8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</row>
    <row r="519" spans="1:19" ht="13.8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</row>
    <row r="520" spans="1:19" ht="13.8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</row>
    <row r="521" spans="1:19" ht="13.8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</row>
    <row r="522" spans="1:19" ht="13.8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</row>
    <row r="523" spans="1:19" ht="13.8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</row>
    <row r="524" spans="1:19" ht="13.8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</row>
    <row r="525" spans="1:19" ht="13.8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</row>
    <row r="526" spans="1:19" ht="13.8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</row>
    <row r="527" spans="1:19" ht="13.8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</row>
    <row r="528" spans="1:19" ht="13.8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</row>
    <row r="529" spans="1:19" ht="13.8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</row>
    <row r="530" spans="1:19" ht="13.8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</row>
    <row r="531" spans="1:19" ht="13.8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</row>
    <row r="532" spans="1:19" ht="13.8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</row>
    <row r="533" spans="1:19" ht="13.8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</row>
    <row r="534" spans="1:19" ht="13.8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</row>
    <row r="535" spans="1:19" ht="13.8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</row>
    <row r="536" spans="1:19" ht="13.8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</row>
    <row r="537" spans="1:19" ht="13.8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</row>
    <row r="538" spans="1:19" ht="13.8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</row>
    <row r="539" spans="1:19" ht="13.8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</row>
    <row r="540" spans="1:19" ht="13.8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</row>
    <row r="541" spans="1:19" ht="13.8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</row>
    <row r="542" spans="1:19" ht="13.8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</row>
    <row r="543" spans="1:19" ht="13.8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</row>
    <row r="544" spans="1:19" ht="13.8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</row>
    <row r="545" spans="1:19" ht="13.8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</row>
    <row r="546" spans="1:19" ht="13.8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</row>
    <row r="547" spans="1:19" ht="13.8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</row>
    <row r="548" spans="1:19" ht="13.8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</row>
    <row r="549" spans="1:19" ht="13.8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</row>
    <row r="550" spans="1:19" ht="13.8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</row>
    <row r="551" spans="1:19" ht="13.8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</row>
    <row r="552" spans="1:19" ht="13.8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</row>
    <row r="553" spans="1:19" ht="13.8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</row>
    <row r="554" spans="1:19" ht="13.8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</row>
    <row r="555" spans="1:19" ht="13.8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</row>
    <row r="556" spans="1:19" ht="13.8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</row>
    <row r="557" spans="1:19" ht="13.8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</row>
    <row r="558" spans="1:19" ht="13.8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</row>
    <row r="559" spans="1:19" ht="13.8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</row>
    <row r="560" spans="1:19" ht="13.8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</row>
    <row r="561" spans="1:19" ht="13.8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</row>
    <row r="562" spans="1:19" ht="13.8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</row>
    <row r="563" spans="1:19" ht="13.8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</row>
    <row r="564" spans="1:19" ht="13.8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</row>
    <row r="565" spans="1:19" ht="13.8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</row>
    <row r="566" spans="1:19" ht="13.8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</row>
    <row r="567" spans="1:19" ht="13.8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</row>
    <row r="568" spans="1:19" ht="13.8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</row>
    <row r="569" spans="1:19" ht="13.8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</row>
    <row r="570" spans="1:19" ht="13.8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</row>
    <row r="571" spans="1:19" ht="13.8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</row>
    <row r="572" spans="1:19" ht="13.8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</row>
    <row r="573" spans="1:19" ht="13.8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</row>
    <row r="574" spans="1:19" ht="13.8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</row>
    <row r="575" spans="1:19" ht="13.8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</row>
    <row r="576" spans="1:19" ht="13.8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</row>
    <row r="577" spans="1:19" ht="13.8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</row>
    <row r="578" spans="1:19" ht="13.8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</row>
    <row r="579" spans="1:19" ht="13.8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</row>
    <row r="580" spans="1:19" ht="13.8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</row>
    <row r="581" spans="1:19" ht="13.8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</row>
    <row r="582" spans="1:19" ht="13.8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</row>
    <row r="583" spans="1:19" ht="13.8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</row>
    <row r="584" spans="1:19" ht="13.8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</row>
    <row r="585" spans="1:19" ht="13.8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</row>
    <row r="586" spans="1:19" ht="13.8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</row>
    <row r="587" spans="1:19" ht="13.8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</row>
    <row r="588" spans="1:19" ht="13.8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</row>
    <row r="589" spans="1:19" ht="13.8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</row>
    <row r="590" spans="1:19" ht="13.8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</row>
    <row r="591" spans="1:19" ht="13.8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</row>
    <row r="592" spans="1:19" ht="13.8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</row>
    <row r="593" spans="1:19" ht="13.8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</row>
    <row r="594" spans="1:19" ht="13.8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</row>
    <row r="595" spans="1:19" ht="13.8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</row>
    <row r="596" spans="1:19" ht="13.8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</row>
    <row r="597" spans="1:19" ht="13.8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</row>
    <row r="598" spans="1:19" ht="13.8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</row>
    <row r="599" spans="1:19" ht="13.8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</row>
    <row r="600" spans="1:19" ht="13.8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</row>
    <row r="601" spans="1:19" ht="13.8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</row>
    <row r="602" spans="1:19" ht="13.8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</row>
    <row r="603" spans="1:19" ht="13.8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</row>
    <row r="604" spans="1:19" ht="13.8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</row>
    <row r="605" spans="1:19" ht="13.8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</row>
    <row r="606" spans="1:19" ht="13.8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</row>
    <row r="607" spans="1:19" ht="13.8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</row>
    <row r="608" spans="1:19" ht="13.8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</row>
    <row r="609" spans="1:19" ht="13.8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</row>
    <row r="610" spans="1:19" ht="13.8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</row>
    <row r="611" spans="1:19" ht="13.8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</row>
    <row r="612" spans="1:19" ht="13.8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</row>
    <row r="613" spans="1:19" ht="13.8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</row>
    <row r="614" spans="1:19" ht="13.8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</row>
    <row r="615" spans="1:19" ht="13.8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</row>
    <row r="616" spans="1:19" ht="13.8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</row>
    <row r="617" spans="1:19" ht="13.8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</row>
    <row r="618" spans="1:19" ht="13.8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</row>
    <row r="619" spans="1:19" ht="13.8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</row>
    <row r="620" spans="1:19" ht="13.8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</row>
    <row r="621" spans="1:19" ht="13.8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</row>
    <row r="622" spans="1:19" ht="13.8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</row>
    <row r="623" spans="1:19" ht="13.8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</row>
    <row r="624" spans="1:19" ht="13.8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</row>
    <row r="625" spans="1:19" ht="13.8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</row>
    <row r="626" spans="1:19" ht="13.8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</row>
    <row r="627" spans="1:19" ht="13.8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</row>
    <row r="628" spans="1:19" ht="13.8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</row>
    <row r="629" spans="1:19" ht="13.8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</row>
    <row r="630" spans="1:19" ht="13.8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</row>
    <row r="631" spans="1:19" ht="13.8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</row>
    <row r="632" spans="1:19" ht="13.8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</row>
    <row r="633" spans="1:19" ht="13.8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</row>
    <row r="634" spans="1:19" ht="13.8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</row>
    <row r="635" spans="1:19" ht="13.8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</row>
    <row r="636" spans="1:19" ht="13.8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</row>
    <row r="637" spans="1:19" ht="13.8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</row>
    <row r="638" spans="1:19" ht="13.8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</row>
    <row r="639" spans="1:19" ht="13.8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</row>
    <row r="640" spans="1:19" ht="13.8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</row>
    <row r="641" spans="1:19" ht="13.8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</row>
    <row r="642" spans="1:19" ht="13.8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</row>
    <row r="643" spans="1:19" ht="13.8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</row>
    <row r="644" spans="1:19" ht="13.8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</row>
    <row r="645" spans="1:19" ht="13.8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</row>
    <row r="646" spans="1:19" ht="13.8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</row>
    <row r="647" spans="1:19" ht="13.8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</row>
    <row r="648" spans="1:19" ht="13.8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</row>
    <row r="649" spans="1:19" ht="13.8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</row>
    <row r="650" spans="1:19" ht="13.8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</row>
    <row r="651" spans="1:19" ht="13.8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</row>
    <row r="652" spans="1:19" ht="13.8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</row>
    <row r="653" spans="1:19" ht="13.8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</row>
    <row r="654" spans="1:19" ht="13.8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</row>
    <row r="655" spans="1:19" ht="13.8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</row>
    <row r="656" spans="1:19" ht="13.8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</row>
    <row r="657" spans="1:19" ht="13.8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</row>
    <row r="658" spans="1:19" ht="13.8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</row>
    <row r="659" spans="1:19" ht="13.8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</row>
    <row r="660" spans="1:19" ht="13.8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</row>
    <row r="661" spans="1:19" ht="13.8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</row>
    <row r="662" spans="1:19" ht="13.8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</row>
    <row r="663" spans="1:19" ht="13.8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</row>
    <row r="664" spans="1:19" ht="13.8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</row>
    <row r="665" spans="1:19" ht="13.8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</row>
    <row r="666" spans="1:19" ht="13.8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</row>
    <row r="667" spans="1:19" ht="13.8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</row>
    <row r="668" spans="1:19" ht="13.8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</row>
    <row r="669" spans="1:19" ht="13.8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</row>
    <row r="670" spans="1:19" ht="13.8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</row>
    <row r="671" spans="1:19" ht="13.8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</row>
    <row r="672" spans="1:19" ht="13.8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</row>
    <row r="673" spans="1:19" ht="13.8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</row>
    <row r="674" spans="1:19" ht="13.8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</row>
    <row r="675" spans="1:19" ht="13.8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</row>
    <row r="676" spans="1:19" ht="13.8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</row>
    <row r="677" spans="1:19" ht="13.8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</row>
    <row r="678" spans="1:19" ht="13.8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</row>
    <row r="679" spans="1:19" ht="13.8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</row>
    <row r="680" spans="1:19" ht="13.8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</row>
    <row r="681" spans="1:19" ht="13.8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</row>
    <row r="682" spans="1:19" ht="13.8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</row>
    <row r="683" spans="1:19" ht="13.8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</row>
    <row r="684" spans="1:19" ht="13.8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</row>
    <row r="685" spans="1:19" ht="13.8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</row>
    <row r="686" spans="1:19" ht="13.8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</row>
    <row r="687" spans="1:19" ht="13.8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</row>
    <row r="688" spans="1:19" ht="13.8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</row>
    <row r="689" spans="1:19" ht="13.8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</row>
    <row r="690" spans="1:19" ht="13.8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</row>
    <row r="691" spans="1:19" ht="13.8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</row>
    <row r="692" spans="1:19" ht="13.8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</row>
    <row r="693" spans="1:19" ht="13.8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</row>
    <row r="694" spans="1:19" ht="13.8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</row>
    <row r="695" spans="1:19" ht="13.8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</row>
    <row r="696" spans="1:19" ht="13.8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</row>
    <row r="697" spans="1:19" ht="13.8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</row>
    <row r="698" spans="1:19" ht="13.8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</row>
    <row r="699" spans="1:19" ht="13.8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</row>
    <row r="700" spans="1:19" ht="13.8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</row>
    <row r="701" spans="1:19" ht="13.8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</row>
    <row r="702" spans="1:19" ht="13.8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</row>
    <row r="703" spans="1:19" ht="13.8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</row>
    <row r="704" spans="1:19" ht="13.8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</row>
    <row r="705" spans="1:19" ht="13.8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</row>
    <row r="706" spans="1:19" ht="13.8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</row>
    <row r="707" spans="1:19" ht="13.8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</row>
    <row r="708" spans="1:19" ht="13.8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</row>
    <row r="709" spans="1:19" ht="13.8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</row>
    <row r="710" spans="1:19" ht="13.8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</row>
    <row r="711" spans="1:19" ht="13.8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</row>
    <row r="712" spans="1:19" ht="13.8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</row>
    <row r="713" spans="1:19" ht="13.8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</row>
    <row r="714" spans="1:19" ht="13.8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</row>
    <row r="715" spans="1:19" ht="13.8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</row>
    <row r="716" spans="1:19" ht="13.8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</row>
    <row r="717" spans="1:19" ht="13.8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</row>
    <row r="718" spans="1:19" ht="13.8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</row>
    <row r="719" spans="1:19" ht="13.8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</row>
    <row r="720" spans="1:19" ht="13.8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</row>
    <row r="721" spans="1:19" ht="13.8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</row>
    <row r="722" spans="1:19" ht="13.8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</row>
    <row r="723" spans="1:19" ht="13.8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</row>
    <row r="724" spans="1:19" ht="13.8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</row>
    <row r="725" spans="1:19" ht="13.8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</row>
    <row r="726" spans="1:19" ht="13.8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</row>
    <row r="727" spans="1:19" ht="13.8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</row>
    <row r="728" spans="1:19" ht="13.8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</row>
    <row r="729" spans="1:19" ht="13.8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</row>
    <row r="730" spans="1:19" ht="13.8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</row>
    <row r="731" spans="1:19" ht="13.8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</row>
    <row r="732" spans="1:19" ht="13.8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</row>
    <row r="733" spans="1:19" ht="13.8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</row>
    <row r="734" spans="1:19" ht="13.8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</row>
    <row r="735" spans="1:19" ht="13.8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</row>
    <row r="736" spans="1:19" ht="13.8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</row>
    <row r="737" spans="1:19" ht="13.8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</row>
    <row r="738" spans="1:19" ht="13.8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</row>
    <row r="739" spans="1:19" ht="13.8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</row>
    <row r="740" spans="1:19" ht="13.8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</row>
    <row r="741" spans="1:19" ht="13.8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</row>
    <row r="742" spans="1:19" ht="13.8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</row>
    <row r="743" spans="1:19" ht="13.8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</row>
    <row r="744" spans="1:19" ht="13.8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</row>
    <row r="745" spans="1:19" ht="13.8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</row>
    <row r="746" spans="1:19" ht="13.8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</row>
    <row r="747" spans="1:19" ht="13.8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</row>
    <row r="748" spans="1:19" ht="13.8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</row>
    <row r="749" spans="1:19" ht="13.8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</row>
    <row r="750" spans="1:19" ht="13.8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</row>
    <row r="751" spans="1:19" ht="13.8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</row>
    <row r="752" spans="1:19" ht="13.8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</row>
    <row r="753" spans="1:19" ht="13.8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</row>
    <row r="754" spans="1:19" ht="13.8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</row>
    <row r="755" spans="1:19" ht="13.8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</row>
    <row r="756" spans="1:19" ht="13.8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</row>
    <row r="757" spans="1:19" ht="13.8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</row>
    <row r="758" spans="1:19" ht="13.8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</row>
    <row r="759" spans="1:19" ht="13.8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</row>
    <row r="760" spans="1:19" ht="13.8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</row>
    <row r="761" spans="1:19" ht="13.8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</row>
    <row r="762" spans="1:19" ht="13.8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</row>
    <row r="763" spans="1:19" ht="13.8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</row>
    <row r="764" spans="1:19" ht="13.8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</row>
    <row r="765" spans="1:19" ht="13.8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</row>
    <row r="766" spans="1:19" ht="13.8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</row>
    <row r="767" spans="1:19" ht="13.8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</row>
    <row r="768" spans="1:19" ht="13.8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</row>
    <row r="769" spans="1:19" ht="13.8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</row>
    <row r="770" spans="1:19" ht="13.8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</row>
    <row r="771" spans="1:19" ht="13.8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</row>
    <row r="772" spans="1:19" ht="13.8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</row>
    <row r="773" spans="1:19" ht="13.8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</row>
    <row r="774" spans="1:19" ht="13.8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</row>
    <row r="775" spans="1:19" ht="13.8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</row>
    <row r="776" spans="1:19" ht="13.8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</row>
    <row r="777" spans="1:19" ht="13.8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</row>
    <row r="778" spans="1:19" ht="13.8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</row>
    <row r="779" spans="1:19" ht="13.8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</row>
    <row r="780" spans="1:19" ht="13.8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</row>
    <row r="781" spans="1:19" ht="13.8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</row>
    <row r="782" spans="1:19" ht="13.8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</row>
    <row r="783" spans="1:19" ht="13.8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</row>
    <row r="784" spans="1:19" ht="13.8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</row>
    <row r="785" spans="1:19" ht="13.8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</row>
    <row r="786" spans="1:19" ht="13.8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</row>
    <row r="787" spans="1:19" ht="13.8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</row>
    <row r="788" spans="1:19" ht="13.8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</row>
    <row r="789" spans="1:19" ht="13.8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</row>
    <row r="790" spans="1:19" ht="13.8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</row>
    <row r="791" spans="1:19" ht="13.8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</row>
    <row r="792" spans="1:19" ht="13.8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</row>
    <row r="793" spans="1:19" ht="13.8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</row>
    <row r="794" spans="1:19" ht="13.8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</row>
    <row r="795" spans="1:19" ht="13.8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</row>
    <row r="796" spans="1:19" ht="13.8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</row>
    <row r="797" spans="1:19" ht="13.8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</row>
    <row r="798" spans="1:19" ht="13.8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</row>
    <row r="799" spans="1:19" ht="13.8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</row>
    <row r="800" spans="1:19" ht="13.8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</row>
    <row r="801" spans="1:19" ht="13.8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</row>
    <row r="802" spans="1:19" ht="13.8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</row>
    <row r="803" spans="1:19" ht="13.8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</row>
    <row r="804" spans="1:19" ht="13.8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</row>
    <row r="805" spans="1:19" ht="13.8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</row>
    <row r="806" spans="1:19" ht="13.8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</row>
    <row r="807" spans="1:19" ht="13.8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</row>
    <row r="808" spans="1:19" ht="13.8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</row>
    <row r="809" spans="1:19" ht="13.8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</row>
    <row r="810" spans="1:19" ht="13.8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</row>
    <row r="811" spans="1:19" ht="13.8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</row>
    <row r="812" spans="1:19" ht="13.8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</row>
    <row r="813" spans="1:19" ht="13.8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</row>
    <row r="814" spans="1:19" ht="13.8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</row>
    <row r="815" spans="1:19" ht="13.8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</row>
    <row r="816" spans="1:19" ht="13.8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</row>
    <row r="817" spans="1:19" ht="13.8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</row>
    <row r="818" spans="1:19" ht="13.8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</row>
    <row r="819" spans="1:19" ht="13.8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</row>
    <row r="820" spans="1:19" ht="13.8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</row>
    <row r="821" spans="1:19" ht="13.8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</row>
    <row r="822" spans="1:19" ht="13.8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</row>
    <row r="823" spans="1:19" ht="13.8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</row>
    <row r="824" spans="1:19" ht="13.8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</row>
    <row r="825" spans="1:19" ht="13.8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</row>
    <row r="826" spans="1:19" ht="13.8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</row>
    <row r="827" spans="1:19" ht="13.8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</row>
    <row r="828" spans="1:19" ht="13.8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</row>
    <row r="829" spans="1:19" ht="13.8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</row>
    <row r="830" spans="1:19" ht="13.8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</row>
    <row r="831" spans="1:19" ht="13.8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</row>
    <row r="832" spans="1:19" ht="13.8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</row>
    <row r="833" spans="1:19" ht="13.8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</row>
    <row r="834" spans="1:19" ht="13.8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</row>
    <row r="835" spans="1:19" ht="13.8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</row>
    <row r="836" spans="1:19" ht="13.8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</row>
    <row r="837" spans="1:19" ht="13.8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</row>
    <row r="838" spans="1:19" ht="13.8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</row>
    <row r="839" spans="1:19" ht="13.8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</row>
    <row r="840" spans="1:19" ht="13.8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</row>
    <row r="841" spans="1:19" ht="13.8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</row>
    <row r="842" spans="1:19" ht="13.8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</row>
    <row r="843" spans="1:19" ht="13.8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</row>
    <row r="844" spans="1:19" ht="13.8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</row>
    <row r="845" spans="1:19" ht="13.8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</row>
    <row r="846" spans="1:19" ht="13.8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</row>
    <row r="847" spans="1:19" ht="13.8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</row>
    <row r="848" spans="1:19" ht="13.8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</row>
    <row r="849" spans="1:19" ht="13.8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</row>
    <row r="850" spans="1:19" ht="13.8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</row>
    <row r="851" spans="1:19" ht="13.8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</row>
    <row r="852" spans="1:19" ht="13.8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</row>
    <row r="853" spans="1:19" ht="13.8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</row>
    <row r="854" spans="1:19" ht="13.8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</row>
    <row r="855" spans="1:19" ht="13.8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</row>
    <row r="856" spans="1:19" ht="13.8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</row>
    <row r="857" spans="1:19" ht="13.8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</row>
    <row r="858" spans="1:19" ht="13.8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</row>
    <row r="859" spans="1:19" ht="13.8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</row>
    <row r="860" spans="1:19" ht="13.8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</row>
    <row r="861" spans="1:19" ht="13.8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</row>
    <row r="862" spans="1:19" ht="13.8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</row>
    <row r="863" spans="1:19" ht="13.8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</row>
    <row r="864" spans="1:19" ht="13.8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</row>
    <row r="865" spans="1:19" ht="13.8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</row>
    <row r="866" spans="1:19" ht="13.8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</row>
    <row r="867" spans="1:19" ht="13.8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</row>
    <row r="868" spans="1:19" ht="13.8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</row>
    <row r="869" spans="1:19" ht="13.8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</row>
    <row r="870" spans="1:19" ht="13.8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</row>
    <row r="871" spans="1:19" ht="13.8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</row>
    <row r="872" spans="1:19" ht="13.8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</row>
    <row r="873" spans="1:19" ht="13.8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</row>
    <row r="874" spans="1:19" ht="13.8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</row>
    <row r="875" spans="1:19" ht="13.8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</row>
    <row r="876" spans="1:19" ht="13.8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</row>
    <row r="877" spans="1:19" ht="13.8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</row>
    <row r="878" spans="1:19" ht="13.8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</row>
    <row r="879" spans="1:19" ht="13.8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</row>
    <row r="880" spans="1:19" ht="13.8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</row>
    <row r="881" spans="1:19" ht="13.8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</row>
    <row r="882" spans="1:19" ht="13.8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</row>
    <row r="883" spans="1:19" ht="13.8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</row>
    <row r="884" spans="1:19" ht="13.8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</row>
    <row r="885" spans="1:19" ht="13.8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</row>
    <row r="886" spans="1:19" ht="13.8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</row>
    <row r="887" spans="1:19" ht="13.8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</row>
    <row r="888" spans="1:19" ht="13.8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</row>
    <row r="889" spans="1:19" ht="13.8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</row>
    <row r="890" spans="1:19" ht="13.8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</row>
    <row r="891" spans="1:19" ht="13.8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</row>
    <row r="892" spans="1:19" ht="13.8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</row>
    <row r="893" spans="1:19" ht="13.8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</row>
    <row r="894" spans="1:19" ht="13.8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</row>
    <row r="895" spans="1:19" ht="13.8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</row>
    <row r="896" spans="1:19" ht="13.8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</row>
    <row r="897" spans="1:19" ht="13.8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</row>
    <row r="898" spans="1:19" ht="13.8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</row>
    <row r="899" spans="1:19" ht="13.8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</row>
    <row r="900" spans="1:19" ht="13.8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</row>
    <row r="901" spans="1:19" ht="13.8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</row>
    <row r="902" spans="1:19" ht="13.8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</row>
    <row r="903" spans="1:19" ht="13.8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</row>
    <row r="904" spans="1:19" ht="13.8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</row>
    <row r="905" spans="1:19" ht="13.8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</row>
    <row r="906" spans="1:19" ht="13.8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</row>
    <row r="907" spans="1:19" ht="13.8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</row>
    <row r="908" spans="1:19" ht="13.8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</row>
    <row r="909" spans="1:19" ht="13.8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</row>
    <row r="910" spans="1:19" ht="13.8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</row>
    <row r="911" spans="1:19" ht="13.8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</row>
    <row r="912" spans="1:19" ht="13.8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</row>
    <row r="913" spans="1:19" ht="13.8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</row>
    <row r="914" spans="1:19" ht="13.8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</row>
    <row r="915" spans="1:19" ht="13.8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</row>
    <row r="916" spans="1:19" ht="13.8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</row>
    <row r="917" spans="1:19" ht="13.8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</row>
    <row r="918" spans="1:19" ht="13.8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</row>
    <row r="919" spans="1:19" ht="13.8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</row>
    <row r="920" spans="1:19" ht="13.8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</row>
    <row r="921" spans="1:19" ht="13.8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</row>
    <row r="922" spans="1:19" ht="13.8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</row>
    <row r="923" spans="1:19" ht="13.8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</row>
    <row r="924" spans="1:19" ht="13.8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</row>
    <row r="925" spans="1:19" ht="13.8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</row>
    <row r="926" spans="1:19" ht="13.8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</row>
    <row r="927" spans="1:19" ht="13.8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</row>
    <row r="928" spans="1:19" ht="13.8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</row>
    <row r="929" spans="1:19" ht="13.8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</row>
    <row r="930" spans="1:19" ht="13.8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</row>
    <row r="931" spans="1:19" ht="13.8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</row>
    <row r="932" spans="1:19" ht="13.8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</row>
    <row r="933" spans="1:19" ht="13.8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</row>
    <row r="934" spans="1:19" ht="13.8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</row>
    <row r="935" spans="1:19" ht="13.8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</row>
    <row r="936" spans="1:19" ht="13.8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</row>
    <row r="937" spans="1:19" ht="13.8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</row>
    <row r="938" spans="1:19" ht="13.8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</row>
    <row r="939" spans="1:19" ht="13.8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</row>
    <row r="940" spans="1:19" ht="13.8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</row>
    <row r="941" spans="1:19" ht="13.8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</row>
    <row r="942" spans="1:19" ht="13.8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</row>
    <row r="943" spans="1:19" ht="13.8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</row>
    <row r="944" spans="1:19" ht="13.8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</row>
    <row r="945" spans="1:19" ht="13.8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</row>
    <row r="946" spans="1:19" ht="13.8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</row>
    <row r="947" spans="1:19" ht="13.8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</row>
    <row r="948" spans="1:19" ht="13.8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</row>
    <row r="949" spans="1:19" ht="13.8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</row>
    <row r="950" spans="1:19" ht="13.8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</row>
    <row r="951" spans="1:19" ht="13.8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</row>
    <row r="952" spans="1:19" ht="13.8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</row>
    <row r="953" spans="1:19" ht="13.8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</row>
    <row r="954" spans="1:19" ht="13.8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</row>
    <row r="955" spans="1:19" ht="13.8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</row>
    <row r="956" spans="1:19" ht="13.8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</row>
    <row r="957" spans="1:19" ht="13.8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</row>
    <row r="958" spans="1:19" ht="13.8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</row>
    <row r="959" spans="1:19" ht="13.8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</row>
    <row r="960" spans="1:19" ht="13.8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</row>
    <row r="961" spans="1:19" ht="13.8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</row>
    <row r="962" spans="1:19" ht="13.8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</row>
    <row r="963" spans="1:19" ht="13.8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</row>
    <row r="964" spans="1:19" ht="13.8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</row>
    <row r="965" spans="1:19" ht="13.8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</row>
    <row r="966" spans="1:19" ht="13.8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</row>
    <row r="967" spans="1:19" ht="13.8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</row>
    <row r="968" spans="1:19" ht="13.8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</row>
    <row r="969" spans="1:19" ht="13.8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</row>
    <row r="970" spans="1:19" ht="13.8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</row>
    <row r="971" spans="1:19" ht="13.8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</row>
    <row r="972" spans="1:19" ht="13.8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</row>
    <row r="973" spans="1:19" ht="13.8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</row>
    <row r="974" spans="1:19" ht="13.8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</row>
    <row r="975" spans="1:19" ht="13.8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</row>
    <row r="976" spans="1:19" ht="13.8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</row>
    <row r="977" spans="1:19" ht="13.8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</row>
    <row r="978" spans="1:19" ht="13.8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</row>
    <row r="979" spans="1:19" ht="13.8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</row>
    <row r="980" spans="1:19" ht="13.8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</row>
    <row r="981" spans="1:19" ht="13.8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</row>
    <row r="982" spans="1:19" ht="13.8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</row>
    <row r="983" spans="1:19" ht="13.8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</row>
    <row r="984" spans="1:19" ht="13.8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</row>
    <row r="985" spans="1:19" ht="13.8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</row>
    <row r="986" spans="1:19" ht="13.8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</row>
    <row r="987" spans="1:19" ht="13.8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</row>
    <row r="988" spans="1:19" ht="13.8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</row>
    <row r="989" spans="1:19" ht="13.8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</row>
    <row r="990" spans="1:19" ht="13.8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</row>
    <row r="991" spans="1:19" ht="13.8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</row>
    <row r="992" spans="1:19" ht="13.8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</row>
    <row r="993" spans="1:19" ht="13.8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</row>
    <row r="994" spans="1:19" ht="13.8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</row>
    <row r="995" spans="1:19" ht="13.8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</row>
    <row r="996" spans="1:19" ht="13.8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</row>
    <row r="997" spans="1:19" ht="13.8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</row>
    <row r="998" spans="1:19" ht="13.8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</row>
    <row r="999" spans="1:19" ht="13.8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</row>
    <row r="1000" spans="1:19" ht="13.8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</row>
    <row r="1001" spans="1:19" ht="13.8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</row>
    <row r="1002" spans="1:19" ht="13.8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</row>
    <row r="1003" spans="1:19" ht="13.8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</row>
    <row r="1004" spans="1:19" ht="13.8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</row>
    <row r="1005" spans="1:19" ht="13.8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'Primas totales cancelacion'!$B$3:$B$20</xm:f>
          </x14:formula1>
          <xm:sqref>D12</xm:sqref>
        </x14:dataValidation>
        <x14:dataValidation type="list" allowBlank="1">
          <x14:formula1>
            <xm:f>'Primas totales cancelacion'!$C$2:$N$2</xm:f>
          </x14:formula1>
          <xm:sqref>B17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E5:G31"/>
  <sheetViews>
    <sheetView workbookViewId="0">
      <selection activeCell="G31" sqref="G31"/>
    </sheetView>
  </sheetViews>
  <sheetFormatPr baseColWidth="10" defaultColWidth="14.44140625" defaultRowHeight="15" customHeight="1"/>
  <cols>
    <col min="1" max="16384" width="14.44140625" style="45"/>
  </cols>
  <sheetData>
    <row r="5" spans="5:6" ht="13.8">
      <c r="E5" s="48" t="s">
        <v>35</v>
      </c>
      <c r="F5" s="44">
        <v>1</v>
      </c>
    </row>
    <row r="6" spans="5:6" ht="13.8">
      <c r="E6" s="49" t="s">
        <v>4</v>
      </c>
      <c r="F6" s="44">
        <v>2</v>
      </c>
    </row>
    <row r="7" spans="5:6" ht="13.8">
      <c r="E7" s="49" t="s">
        <v>5</v>
      </c>
      <c r="F7" s="44">
        <v>3</v>
      </c>
    </row>
    <row r="8" spans="5:6" ht="13.8">
      <c r="E8" s="49" t="s">
        <v>6</v>
      </c>
      <c r="F8" s="44">
        <v>4</v>
      </c>
    </row>
    <row r="9" spans="5:6" ht="13.8">
      <c r="E9" s="49" t="s">
        <v>7</v>
      </c>
      <c r="F9" s="44">
        <v>5</v>
      </c>
    </row>
    <row r="10" spans="5:6" ht="13.8">
      <c r="E10" s="49" t="s">
        <v>8</v>
      </c>
      <c r="F10" s="44">
        <v>6</v>
      </c>
    </row>
    <row r="11" spans="5:6" ht="13.8">
      <c r="E11" s="49" t="s">
        <v>9</v>
      </c>
      <c r="F11" s="44">
        <v>7</v>
      </c>
    </row>
    <row r="12" spans="5:6" ht="13.8">
      <c r="E12" s="49" t="s">
        <v>10</v>
      </c>
      <c r="F12" s="44">
        <v>8</v>
      </c>
    </row>
    <row r="13" spans="5:6" ht="13.8">
      <c r="E13" s="49" t="s">
        <v>11</v>
      </c>
      <c r="F13" s="44">
        <v>9</v>
      </c>
    </row>
    <row r="14" spans="5:6" ht="13.8">
      <c r="E14" s="49" t="s">
        <v>12</v>
      </c>
      <c r="F14" s="44">
        <v>10</v>
      </c>
    </row>
    <row r="15" spans="5:6" ht="13.8">
      <c r="E15" s="49" t="s">
        <v>13</v>
      </c>
      <c r="F15" s="44">
        <v>11</v>
      </c>
    </row>
    <row r="16" spans="5:6" ht="13.8">
      <c r="E16" s="49" t="s">
        <v>14</v>
      </c>
      <c r="F16" s="44">
        <v>12</v>
      </c>
    </row>
    <row r="23" spans="6:7" ht="14.4">
      <c r="F23" s="46"/>
      <c r="G23" s="47" t="e">
        <f ca="1">IFS('Hoja 1'!B16="ABR","2",'Hoja 1'!B16="MAY","3",'Hoja 1'!B16="JUN","4",'Hoja 1'!B16="JUL","5",'Hoja 1'!B16="AGO","6",'Hoja 1'!B16="SEP","7",'Hoja 1'!B16="OCT","8",'Hoja 1'!B16="NOV","9",'Hoja 1'!B16="DEC","10",'Hoja 1'!B16="ENE","11",'Hoja 1'!B16="FEB","12",'Hoja 1'!B16="MAR","13")</f>
        <v>#NAME?</v>
      </c>
    </row>
    <row r="25" spans="6:7" ht="15" customHeight="1">
      <c r="G25" s="45" t="str">
        <f>IF(E6='Hoja 1'!B22,"2","a")</f>
        <v>a</v>
      </c>
    </row>
    <row r="31" spans="6:7" ht="15" customHeight="1">
      <c r="G31" s="45">
        <f>IF('Hoja 1'!B17='Hoja 2'!E6,'Hoja 2'!F6,IF('Hoja 1'!B17='Hoja 2'!E7,'Hoja 2'!F7,IF('Hoja 1'!B17='Hoja 2'!E8,'Hoja 2'!F8,IF('Hoja 1'!B17='Hoja 2'!E9,'Hoja 2'!F9,IF('Hoja 1'!B17='Hoja 2'!E10,'Hoja 2'!F10,IF('Hoja 1'!B17='Hoja 2'!E11,'Hoja 2'!F11,IF('Hoja 1'!B17='Hoja 2'!E12,'Hoja 2'!F12,IF('Hoja 1'!B17='Hoja 2'!E13,'Hoja 2'!F13,IF('Hoja 1'!B17='Hoja 2'!E14,'Hoja 2'!F14,IF('Hoja 1'!B17='Hoja 2'!E15,'Hoja 2'!F15,IF('Hoja 1'!B17='Hoja 2'!E16,'Hoja 2'!F16)))))))))))</f>
        <v>2</v>
      </c>
    </row>
  </sheetData>
  <sheetProtection algorithmName="SHA-512" hashValue="tfBklKisiIZyEUeKQbFMucJh2Yuzs68Qh3HmJHYml33Z3JYeb1qs5ThqkrfrJFzzs4/DaMebJncBDrti0Vo8DA==" saltValue="+ODsG9Aos+8O8uC2Hoev2g==" spinCount="100000" sheet="1" objects="1" scenarios="1" selectLockedCells="1" selectUnlockedCell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tasas</vt:lpstr>
      <vt:lpstr>Primas totales cancelacion</vt:lpstr>
      <vt:lpstr>Hoja 1</vt:lpstr>
      <vt:lpstr>Hoja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OOMKT</cp:lastModifiedBy>
  <dcterms:modified xsi:type="dcterms:W3CDTF">2020-09-30T10:17:48Z</dcterms:modified>
</cp:coreProperties>
</file>